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230" yWindow="-15" windowWidth="10275" windowHeight="7560"/>
  </bookViews>
  <sheets>
    <sheet name="Sheet1" sheetId="2" r:id="rId1"/>
    <sheet name="datos_consideracion" sheetId="3" r:id="rId2"/>
    <sheet name="participante" sheetId="5" r:id="rId3"/>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 l="1"/>
  <c r="D16" i="2"/>
  <c r="D14" i="2"/>
  <c r="D13" i="2"/>
  <c r="D11" i="2"/>
  <c r="D10" i="2"/>
  <c r="F20" i="2"/>
  <c r="C20" i="2"/>
  <c r="F19" i="2"/>
  <c r="C19" i="2"/>
  <c r="G17" i="2"/>
  <c r="F17" i="2"/>
  <c r="C17" i="2"/>
  <c r="G16" i="2"/>
  <c r="F16" i="2"/>
  <c r="C16" i="2"/>
  <c r="G14" i="2"/>
  <c r="F14" i="2"/>
  <c r="C14" i="2"/>
  <c r="G13" i="2"/>
  <c r="F13" i="2"/>
  <c r="C13" i="2"/>
  <c r="G11" i="2"/>
  <c r="F11" i="2"/>
  <c r="C11" i="2"/>
  <c r="G10" i="2"/>
  <c r="F10" i="2"/>
  <c r="C10" i="2"/>
  <c r="D89"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2" i="5"/>
  <c r="B89" i="5"/>
  <c r="G23" i="2" l="1"/>
  <c r="G22" i="2"/>
  <c r="F23" i="2"/>
  <c r="F22" i="2"/>
  <c r="D23" i="2"/>
  <c r="D22" i="2"/>
  <c r="C23" i="2"/>
  <c r="C22" i="2"/>
</calcChain>
</file>

<file path=xl/sharedStrings.xml><?xml version="1.0" encoding="utf-8"?>
<sst xmlns="http://schemas.openxmlformats.org/spreadsheetml/2006/main" count="132" uniqueCount="73">
  <si>
    <t>Adjudicados</t>
  </si>
  <si>
    <t>Bienes y servicios</t>
  </si>
  <si>
    <t>Obras</t>
  </si>
  <si>
    <t>Consultoría</t>
  </si>
  <si>
    <t>Otros</t>
  </si>
  <si>
    <t>Desiertos, nulos o cancelados</t>
  </si>
  <si>
    <t xml:space="preserve">     Monto ($)</t>
  </si>
  <si>
    <t xml:space="preserve">     Número (#)</t>
  </si>
  <si>
    <t>Total procedimientos</t>
  </si>
  <si>
    <t>Observaciones</t>
  </si>
  <si>
    <t>Provedores y contratista</t>
  </si>
  <si>
    <t xml:space="preserve">     Número de días (#)</t>
  </si>
  <si>
    <t xml:space="preserve">Cuestionario de Contrataciones/Compras Públicas </t>
  </si>
  <si>
    <t>Instrucciones: favor de responder a la información requerida en cada una de las celdas marcadas en amarillo.  Si desea hacer algún comentario o aclaración respecto de la información, favor de ponerlo en la celda correspondiente a Observaciones.</t>
  </si>
  <si>
    <t>Mencione los cinco avances (resultados, logros, herramientas, normatividad, sistemas, plataformas, etc.) más relevantes del Sistema de Compras y Contrataciones Públicas durante 2018:</t>
  </si>
  <si>
    <t>País:</t>
  </si>
  <si>
    <t>ECUADOR</t>
  </si>
  <si>
    <t>Etiquetas de fila</t>
  </si>
  <si>
    <t>Contratación competitiva</t>
  </si>
  <si>
    <t>Contratación Directa</t>
  </si>
  <si>
    <t>Total general</t>
  </si>
  <si>
    <t>Bienes y Servicios</t>
  </si>
  <si>
    <t>Consultorias</t>
  </si>
  <si>
    <t>Cuenta de Identificador_Compra</t>
  </si>
  <si>
    <t>Suma de Suma de Presupuesto referencial</t>
  </si>
  <si>
    <t>Consultoria</t>
  </si>
  <si>
    <t>Obra</t>
  </si>
  <si>
    <t>Con catalogo</t>
  </si>
  <si>
    <t>Suma de Suma de Valor_adjudicado</t>
  </si>
  <si>
    <t>Etiquetas de columna</t>
  </si>
  <si>
    <t>sin catalogo</t>
  </si>
  <si>
    <t>solo catalogo electronico</t>
  </si>
  <si>
    <t>Número de proveedores registrados en el 2018</t>
  </si>
  <si>
    <r>
      <t>1)</t>
    </r>
    <r>
      <rPr>
        <sz val="7"/>
        <color rgb="FF000000"/>
        <rFont val="Times New Roman"/>
        <family val="1"/>
      </rPr>
      <t xml:space="preserve">       </t>
    </r>
    <r>
      <rPr>
        <b/>
        <sz val="9"/>
        <color rgb="FF002060"/>
        <rFont val="Microsoft Tai Le"/>
        <family val="2"/>
      </rPr>
      <t>Total de proveedores registrados en el RUP para el período ENE-DIC 2018:</t>
    </r>
  </si>
  <si>
    <t>PROVEEDORES REGISTRADOS Y HABILITADOS</t>
  </si>
  <si>
    <t>ENERO - DICIEMBRE 2018*</t>
  </si>
  <si>
    <t>AÑO</t>
  </si>
  <si>
    <t>NÚMERO DE PROVEEDORES REGISTRADOS</t>
  </si>
  <si>
    <t>NÚMERO DE PROVEEDORES HABILITADOS</t>
  </si>
  <si>
    <t>2018*</t>
  </si>
  <si>
    <t>(*) Datos provisionales</t>
  </si>
  <si>
    <t>Fuente: SERCOP - SOCE</t>
  </si>
  <si>
    <t>Elaborado por: SERCOP - Dirección de Estudios de Contratación Pública</t>
  </si>
  <si>
    <t>Competencia de proveedores en los procesos de contratación de Régimen Común</t>
  </si>
  <si>
    <t>Número de participantes</t>
  </si>
  <si>
    <t>PERÍODO 2013 - 2017 (Porcentajes anuales)</t>
  </si>
  <si>
    <t>Número de procesos</t>
  </si>
  <si>
    <t>% del total anual</t>
  </si>
  <si>
    <t>&gt; 3</t>
  </si>
  <si>
    <t>Total</t>
  </si>
  <si>
    <t xml:space="preserve">NOTA: Se considera solo a procesos del Régimen Común, se excluye Catálogo Electrónico.
(*) Datos provisionales
Fuente: SERCOP - SOCE
Elaborado por: SERCOP - Dirección de Estudios de Contratación Pública
</t>
  </si>
  <si>
    <t>ponderación</t>
  </si>
  <si>
    <t>Se considera procesos del Régimen Común excluyendo la herramienta de Catálogo Electrónico.</t>
  </si>
  <si>
    <r>
      <t xml:space="preserve">Ofertas promedio en procesos de </t>
    </r>
    <r>
      <rPr>
        <b/>
        <i/>
        <sz val="12"/>
        <color theme="1"/>
        <rFont val="Arial Narrow"/>
        <family val="2"/>
      </rPr>
      <t>licitación</t>
    </r>
  </si>
  <si>
    <r>
      <t xml:space="preserve">Duración promedio de los procesos de </t>
    </r>
    <r>
      <rPr>
        <b/>
        <i/>
        <sz val="12"/>
        <color theme="1"/>
        <rFont val="Arial Narrow"/>
        <family val="2"/>
      </rPr>
      <t>licitación</t>
    </r>
  </si>
  <si>
    <t>Desiertos, nulos o cancelados (*)</t>
  </si>
  <si>
    <t>Compra pública sin la herramienta de catálogo electrónico para bienes y servicios, obras, y consultoría</t>
  </si>
  <si>
    <t>-</t>
  </si>
  <si>
    <t>Procedimientos competitivos(**)</t>
  </si>
  <si>
    <t>Contratación directa (***)</t>
  </si>
  <si>
    <t>Bienes y servicios(****)</t>
  </si>
  <si>
    <t>El Sercop se certiﬁcó bajo el estándar de calidad internacional ISO 9001:2015 tanto en matriz, como también en sus coordinaciones zonales.</t>
  </si>
  <si>
    <t>Procedimientos de contratación entre el 1 de enero y el 31 de diciembre de 2018</t>
  </si>
  <si>
    <t>El Ecuador tiene varias herramientas de contratación por medio de las cuales se licita y cada una tiene su particularidad en la participación de oferentes, todo esto de acuerdo a lo estipulado en la Ley Orgánica del Sistema  Nacional de Contratación Pública por consiguiente no se puede generalizar la duración promedio.</t>
  </si>
  <si>
    <t>(**) Se considera como procedimientos competitivos a todos los procesos de Régimen Común con excepción de las herramientas de catálogo electrónico y contratación directa.</t>
  </si>
  <si>
    <t>(***) Se considera como contratación directa a todos los procesos del Régimen Especial y a la herramienta de Régimen Común -contratación directa-.</t>
  </si>
  <si>
    <t>(****) Se consideró como bienes y servicios a los  tipos de compra: Bienes, servicios, fármacos, y seguros.</t>
  </si>
  <si>
    <t xml:space="preserve">(*) Para bienes y servicios, obras, y consultoría no se considera la herramienta de catálogo electrónico. </t>
  </si>
  <si>
    <t>Se registra en "otros" la herramienta de catálogo electrónico debido a que su naturaleza es una compra en linea sin la generación de trámites, a diferencia del resto de procesos que tiene etapas precontractuales donde interactuan entidad contratante y oferentes hasta llegar a la consolidación de la adjudicación.</t>
  </si>
  <si>
    <t>En el período enero a diciembre de 2018, el Servicio Nacional de Contratación Pública efectuó el control de 7.076 procesos de contratación que representó el 56% del monto total contratado en la compra pública ecuatoriana. Se atendieron 4.073 procesos con alertas recibidas por reclamos, denuncias y retenciones indebidas de pago, por un monto de 1.445,82 millones de dólares que representa el 21% del monto total de la compra pública; asimismo, se realizó el monitoreo de oficio a 3.110 procesos de contratación por un monto de 2.571,68 esto es el 37% del motnot total de la compra pública.</t>
  </si>
  <si>
    <t>El Sercop trabaja por la excelencia en la contratación pública: en el mes de octubre 2018 se realizó el proceso de evaluación para la certiﬁcación de competencias de funcionarios públicos como operadores del Sistema Nacional de Contratación Pública. De los 4.825 funcionarios inscritos, 3.146 rindieron las pruebas y 403 servidores públicos lograron certiﬁcarse (13% cumplió satisfactoriamente con los exámenes teórico y práctico). 
Además, se logró capacitar a 7.660 funcionarios públicos y 2.684 trabajadores de empresas proveedoras del Estado.</t>
  </si>
  <si>
    <t>En el 2018 ha implementado mejoras y/o actualizaciones a las funcionalidades existentes en las herramientas informáticas disponibles en el Sistema Nacional de Contratación Pública:
1.- Adquisición de bienes inmuebles y arrendamiento de bienes inmuebles: Implementación y desarrollo de la nueva herramienta "Entidades contratantes como arrendadoras", consideraciones para la etapa precontractual y contractual. 
2.- Menor Cuantía: Incorporación de validaciones y controles de estado de proveedores permitiendo facilitar el control de procesos de contratación pública.
3.- Catálogo Electrónico: Ocultamiento el campo de capacidad productiva en la tienda del Catálogo Dinámico Inclusivo con la finalidad de evitar discrecionalidad al momento de ejecutar las compras
4.- Generales
Mejoras en el MFC – Plan Anual de Contrataciones inclusión de procedimientos especiales
Actualización de mensajes de ayuda en el MFC con respecto a Experiencia General y Específica mínima permite la aplicación correcta en temas de experiencia del proveedor.
Categorización de proveedores acorde a la información que proporciona el Servicio de Rentas Internas – SRI.
Actualización Patrimonio: Excepción Consultoría y Nuevo Cálculo de Patrimonio en base a "tracto sucesivo".</t>
  </si>
  <si>
    <t>Durante el 2018, el SERCOP tomó medidas para incrementar los controles automáticos y provocar mayor competencia en los procesos de Régimen Común (excepto Catálogo Electrónico). El 57% de los procesos tuvo la participación de dos o más proveedores, lo que significó un aumento de 30 puntos porcentuales respecto del período 2013-2017. Mientras, el 43% de los procesos tuvo un solo proveedor durante el 2018.
El Sercop mejoró las condiciones de participación en procesos de convenio marco realizando un análisis exhaustivo de fichas técnicas y estableciendo requisitos que incentiven la mayor participación de oferentes, así como también la mejora de precios ofertados y existentes en la tienda de catálogo electrónico. Con las acciones antes mencionadas, en el catálogo electrónico se logró actualizar 634 fichas técnicas, y se atendió 540 ofertas y/o manifestación de interés e un tiempo promedio de 27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</si>
</sst>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_ ;_ * \-#,##0_ ;_ * &quot;-&quot;??_ ;_ @_ "/>
    <numFmt numFmtId="166" formatCode="_(* #,##0_);_(* \(#,##0\);_(* &quot;-&quot;??_);_(@_)"/>
    <numFmt numFmtId="167" formatCode="_ * #,##0.0_ ;_ * \-#,##0.0_ ;_ * &quot;-&quot;??_ ;_ @_ "/>
  </numFmts>
  <fonts count="20" x14ac:knownFonts="1">
    <font>
      <sz val="12"/>
      <color theme="1"/>
      <name val="Calibri"/>
      <family val="2"/>
      <scheme val="minor"/>
    </font>
    <font>
      <sz val="12"/>
      <color theme="1"/>
      <name val="Calibri"/>
      <family val="2"/>
      <scheme val="minor"/>
    </font>
    <font>
      <b/>
      <sz val="11"/>
      <color theme="1"/>
      <name val="Calibri"/>
    </font>
    <font>
      <sz val="9"/>
      <color rgb="FF000000"/>
      <name val="Microsoft Tai Le"/>
      <family val="2"/>
    </font>
    <font>
      <sz val="7"/>
      <color rgb="FF000000"/>
      <name val="Times New Roman"/>
      <family val="1"/>
    </font>
    <font>
      <b/>
      <sz val="9"/>
      <color rgb="FF002060"/>
      <name val="Microsoft Tai Le"/>
      <family val="2"/>
    </font>
    <font>
      <b/>
      <sz val="9"/>
      <color rgb="FF000000"/>
      <name val="Microsoft Tai Le"/>
      <family val="2"/>
    </font>
    <font>
      <b/>
      <sz val="9"/>
      <color theme="1"/>
      <name val="Microsoft Tai Le"/>
      <family val="2"/>
    </font>
    <font>
      <sz val="9"/>
      <color theme="1"/>
      <name val="Microsoft Tai Le"/>
      <family val="2"/>
    </font>
    <font>
      <sz val="6"/>
      <color rgb="FF000000"/>
      <name val="Microsoft Tai Le"/>
      <family val="2"/>
    </font>
    <font>
      <b/>
      <sz val="9"/>
      <color rgb="FFFFFFFF"/>
      <name val="Calibri"/>
      <family val="2"/>
    </font>
    <font>
      <sz val="9"/>
      <color theme="1"/>
      <name val="Calibri"/>
      <family val="2"/>
    </font>
    <font>
      <b/>
      <sz val="11"/>
      <name val="Arial Narrow"/>
      <family val="2"/>
    </font>
    <font>
      <sz val="12"/>
      <color theme="1"/>
      <name val="Arial Narrow"/>
      <family val="2"/>
    </font>
    <font>
      <b/>
      <sz val="12"/>
      <color rgb="FFFF0000"/>
      <name val="Arial Narrow"/>
      <family val="2"/>
    </font>
    <font>
      <b/>
      <sz val="16"/>
      <color theme="1"/>
      <name val="Arial Narrow"/>
      <family val="2"/>
    </font>
    <font>
      <b/>
      <sz val="14"/>
      <color theme="1"/>
      <name val="Arial Narrow"/>
      <family val="2"/>
    </font>
    <font>
      <sz val="14"/>
      <color theme="1"/>
      <name val="Arial Narrow"/>
      <family val="2"/>
    </font>
    <font>
      <b/>
      <sz val="12"/>
      <color theme="1"/>
      <name val="Arial Narrow"/>
      <family val="2"/>
    </font>
    <font>
      <b/>
      <i/>
      <sz val="12"/>
      <color theme="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BFBFBF"/>
        <bgColor indexed="64"/>
      </patternFill>
    </fill>
    <fill>
      <patternFill patternType="solid">
        <fgColor rgb="FF1F497D"/>
        <bgColor indexed="64"/>
      </patternFill>
    </fill>
    <fill>
      <patternFill patternType="solid">
        <fgColor rgb="FFFF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0"/>
      </top>
      <bottom/>
      <diagonal/>
    </border>
    <border>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bottom/>
      <diagonal/>
    </border>
    <border>
      <left/>
      <right/>
      <top/>
      <bottom style="thin">
        <color theme="0"/>
      </bottom>
      <diagonal/>
    </border>
    <border>
      <left style="thin">
        <color theme="0"/>
      </left>
      <right/>
      <top style="thin">
        <color theme="0"/>
      </top>
      <bottom style="thick">
        <color indexed="64"/>
      </bottom>
      <diagonal/>
    </border>
    <border>
      <left style="thin">
        <color theme="0"/>
      </left>
      <right style="thin">
        <color theme="0"/>
      </right>
      <top style="thin">
        <color theme="0"/>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indexed="64"/>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2" fillId="4" borderId="46" xfId="0" applyFont="1" applyFill="1" applyBorder="1"/>
    <xf numFmtId="0" fontId="0" fillId="0" borderId="0" xfId="0" applyAlignment="1">
      <alignment horizontal="left"/>
    </xf>
    <xf numFmtId="165" fontId="0" fillId="0" borderId="0" xfId="0" applyNumberFormat="1"/>
    <xf numFmtId="0" fontId="2" fillId="4" borderId="47" xfId="0" applyFont="1" applyFill="1" applyBorder="1" applyAlignment="1">
      <alignment horizontal="left"/>
    </xf>
    <xf numFmtId="165" fontId="2" fillId="4" borderId="47" xfId="0" applyNumberFormat="1" applyFont="1" applyFill="1" applyBorder="1"/>
    <xf numFmtId="0" fontId="0" fillId="0" borderId="0" xfId="0" applyNumberFormat="1"/>
    <xf numFmtId="164" fontId="0" fillId="0" borderId="0" xfId="0" applyNumberFormat="1"/>
    <xf numFmtId="0" fontId="2" fillId="4" borderId="47" xfId="0" applyNumberFormat="1" applyFont="1" applyFill="1" applyBorder="1"/>
    <xf numFmtId="164" fontId="2" fillId="4" borderId="47" xfId="0" applyNumberFormat="1" applyFont="1" applyFill="1" applyBorder="1"/>
    <xf numFmtId="0" fontId="2" fillId="4" borderId="0" xfId="0" applyFont="1" applyFill="1"/>
    <xf numFmtId="0" fontId="3" fillId="0" borderId="0" xfId="0" applyFont="1" applyAlignment="1">
      <alignment horizontal="justify" vertical="center"/>
    </xf>
    <xf numFmtId="0" fontId="0" fillId="0" borderId="0" xfId="0" applyAlignment="1">
      <alignment horizontal="center" vertical="center"/>
    </xf>
    <xf numFmtId="0" fontId="6" fillId="0" borderId="0" xfId="0" applyFont="1" applyAlignment="1">
      <alignment horizontal="center" vertical="center"/>
    </xf>
    <xf numFmtId="0" fontId="7" fillId="6" borderId="48"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8" fillId="0" borderId="49" xfId="0" applyFont="1" applyBorder="1" applyAlignment="1">
      <alignment horizontal="center" vertical="center"/>
    </xf>
    <xf numFmtId="3" fontId="8" fillId="0" borderId="50" xfId="0" applyNumberFormat="1" applyFont="1" applyBorder="1" applyAlignment="1">
      <alignment horizontal="center" vertical="center"/>
    </xf>
    <xf numFmtId="3" fontId="8" fillId="0" borderId="50" xfId="0" applyNumberFormat="1" applyFont="1" applyBorder="1" applyAlignment="1">
      <alignment horizontal="center" vertical="center" wrapText="1"/>
    </xf>
    <xf numFmtId="0" fontId="10" fillId="7" borderId="50" xfId="0" applyFont="1" applyFill="1" applyBorder="1" applyAlignment="1">
      <alignment horizontal="center" vertical="center" wrapText="1"/>
    </xf>
    <xf numFmtId="0" fontId="11" fillId="8" borderId="49" xfId="0" applyFont="1" applyFill="1" applyBorder="1" applyAlignment="1">
      <alignment horizontal="center" vertical="center"/>
    </xf>
    <xf numFmtId="9" fontId="11" fillId="8" borderId="50" xfId="0" applyNumberFormat="1" applyFont="1" applyFill="1" applyBorder="1" applyAlignment="1">
      <alignment horizontal="center" vertical="center"/>
    </xf>
    <xf numFmtId="3" fontId="11" fillId="8" borderId="50" xfId="0" applyNumberFormat="1" applyFont="1" applyFill="1" applyBorder="1" applyAlignment="1">
      <alignment horizontal="center" vertical="center"/>
    </xf>
    <xf numFmtId="10" fontId="11" fillId="8" borderId="50" xfId="0" applyNumberFormat="1" applyFont="1" applyFill="1" applyBorder="1" applyAlignment="1">
      <alignment horizontal="center" vertical="center"/>
    </xf>
    <xf numFmtId="0" fontId="10" fillId="7" borderId="49" xfId="0" applyFont="1" applyFill="1" applyBorder="1" applyAlignment="1">
      <alignment horizontal="center" vertical="center"/>
    </xf>
    <xf numFmtId="9" fontId="10" fillId="7" borderId="50" xfId="0" applyNumberFormat="1" applyFont="1" applyFill="1" applyBorder="1" applyAlignment="1">
      <alignment horizontal="center" vertical="center"/>
    </xf>
    <xf numFmtId="3" fontId="10" fillId="7" borderId="5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0" xfId="0" applyFont="1" applyFill="1"/>
    <xf numFmtId="0" fontId="13" fillId="0" borderId="1" xfId="0" applyFont="1" applyFill="1" applyBorder="1" applyAlignment="1">
      <alignment horizontal="center"/>
    </xf>
    <xf numFmtId="166" fontId="13" fillId="0" borderId="1" xfId="1" applyNumberFormat="1" applyFont="1" applyFill="1" applyBorder="1"/>
    <xf numFmtId="0" fontId="13" fillId="0" borderId="0" xfId="0" applyNumberFormat="1" applyFont="1" applyFill="1" applyBorder="1"/>
    <xf numFmtId="166" fontId="13" fillId="0" borderId="0" xfId="1" applyNumberFormat="1" applyFont="1" applyFill="1" applyBorder="1"/>
    <xf numFmtId="164" fontId="13" fillId="0" borderId="0" xfId="1" applyFont="1" applyFill="1"/>
    <xf numFmtId="9" fontId="13" fillId="0" borderId="0" xfId="2" applyFont="1" applyFill="1"/>
    <xf numFmtId="164" fontId="14" fillId="0" borderId="0" xfId="1" applyFont="1" applyFill="1"/>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8" fillId="2" borderId="1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3" fillId="3" borderId="21" xfId="0" applyFont="1" applyFill="1" applyBorder="1" applyAlignment="1">
      <alignment horizontal="center" vertical="center"/>
    </xf>
    <xf numFmtId="0" fontId="18" fillId="2" borderId="19"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wrapText="1"/>
    </xf>
    <xf numFmtId="3" fontId="13" fillId="3" borderId="20" xfId="0" applyNumberFormat="1" applyFont="1" applyFill="1" applyBorder="1" applyAlignment="1">
      <alignment horizontal="center" vertical="center"/>
    </xf>
    <xf numFmtId="0" fontId="18" fillId="2" borderId="20" xfId="0" applyFont="1" applyFill="1" applyBorder="1" applyAlignment="1">
      <alignment horizontal="center" vertical="center" wrapText="1"/>
    </xf>
    <xf numFmtId="0" fontId="13" fillId="2" borderId="20" xfId="0" applyFont="1" applyFill="1" applyBorder="1" applyAlignment="1">
      <alignment horizontal="center" vertical="center"/>
    </xf>
    <xf numFmtId="0" fontId="13" fillId="3" borderId="20" xfId="0" applyFont="1" applyFill="1" applyBorder="1" applyAlignment="1">
      <alignment horizontal="center" vertical="center"/>
    </xf>
    <xf numFmtId="0" fontId="13" fillId="2" borderId="21" xfId="0" applyFont="1" applyFill="1" applyBorder="1" applyAlignment="1">
      <alignment horizontal="center" vertical="center" wrapText="1"/>
    </xf>
    <xf numFmtId="0" fontId="13" fillId="2" borderId="20" xfId="0" applyFont="1" applyFill="1" applyBorder="1" applyAlignment="1">
      <alignment vertical="center"/>
    </xf>
    <xf numFmtId="0" fontId="13" fillId="0" borderId="20" xfId="0" applyFont="1" applyFill="1" applyBorder="1" applyAlignment="1">
      <alignment vertical="center"/>
    </xf>
    <xf numFmtId="0" fontId="13" fillId="0" borderId="20" xfId="0" applyFont="1" applyFill="1" applyBorder="1" applyAlignment="1">
      <alignment vertical="center" wrapText="1"/>
    </xf>
    <xf numFmtId="0" fontId="13" fillId="0" borderId="21" xfId="0" applyFont="1" applyFill="1" applyBorder="1" applyAlignment="1">
      <alignment vertical="center" wrapText="1"/>
    </xf>
    <xf numFmtId="0" fontId="13" fillId="2" borderId="28"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0" borderId="36"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39" xfId="0" applyFont="1" applyBorder="1" applyAlignment="1">
      <alignment horizontal="center" vertical="center"/>
    </xf>
    <xf numFmtId="0" fontId="13" fillId="0" borderId="0" xfId="0" applyFont="1" applyAlignment="1">
      <alignment horizontal="center" vertical="center"/>
    </xf>
    <xf numFmtId="0" fontId="13" fillId="0" borderId="38" xfId="0" applyFont="1" applyBorder="1" applyAlignment="1">
      <alignment horizontal="center" vertical="center"/>
    </xf>
    <xf numFmtId="0" fontId="16" fillId="0" borderId="2" xfId="0" applyFont="1" applyBorder="1" applyAlignment="1">
      <alignment horizontal="center" vertical="center"/>
    </xf>
    <xf numFmtId="0" fontId="13" fillId="0" borderId="4" xfId="0" applyFont="1" applyBorder="1" applyAlignment="1">
      <alignment horizontal="center" vertical="center"/>
    </xf>
    <xf numFmtId="0" fontId="13" fillId="3" borderId="45" xfId="0" applyFont="1" applyFill="1" applyBorder="1" applyAlignment="1">
      <alignment horizontal="center" vertical="center"/>
    </xf>
    <xf numFmtId="0" fontId="13" fillId="0" borderId="2" xfId="0" applyFont="1" applyBorder="1" applyAlignment="1">
      <alignment horizontal="center" vertical="center"/>
    </xf>
    <xf numFmtId="0" fontId="13" fillId="0" borderId="34" xfId="0" applyFont="1" applyBorder="1" applyAlignment="1">
      <alignment horizontal="center" vertical="center"/>
    </xf>
    <xf numFmtId="0" fontId="13" fillId="0" borderId="6" xfId="0" applyFont="1" applyBorder="1" applyAlignment="1">
      <alignment horizontal="center" vertical="center"/>
    </xf>
    <xf numFmtId="0" fontId="13" fillId="0" borderId="37" xfId="0" applyFont="1" applyBorder="1" applyAlignment="1">
      <alignment horizontal="center" vertical="center"/>
    </xf>
    <xf numFmtId="0" fontId="13" fillId="0" borderId="35" xfId="0" applyFont="1" applyBorder="1" applyAlignment="1">
      <alignment horizontal="center" vertical="center"/>
    </xf>
    <xf numFmtId="0" fontId="13" fillId="0" borderId="41" xfId="0" applyFont="1" applyBorder="1" applyAlignment="1">
      <alignment horizontal="center" vertical="center"/>
    </xf>
    <xf numFmtId="0" fontId="13" fillId="0" borderId="40" xfId="0" applyFont="1" applyBorder="1" applyAlignment="1">
      <alignment horizontal="center" vertical="center"/>
    </xf>
    <xf numFmtId="0" fontId="13" fillId="2" borderId="7" xfId="0" applyFont="1" applyFill="1" applyBorder="1" applyAlignment="1">
      <alignment horizontal="center" vertical="center"/>
    </xf>
    <xf numFmtId="0" fontId="18" fillId="2" borderId="22"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165" fontId="13" fillId="3" borderId="17" xfId="1" applyNumberFormat="1" applyFont="1" applyFill="1" applyBorder="1" applyAlignment="1">
      <alignment horizontal="center" vertical="center"/>
    </xf>
    <xf numFmtId="165" fontId="13" fillId="3" borderId="1" xfId="1" applyNumberFormat="1" applyFont="1" applyFill="1" applyBorder="1" applyAlignment="1">
      <alignment horizontal="center" vertical="center"/>
    </xf>
    <xf numFmtId="165" fontId="13" fillId="2" borderId="1" xfId="1" applyNumberFormat="1" applyFont="1" applyFill="1" applyBorder="1" applyAlignment="1">
      <alignment horizontal="center" vertical="center"/>
    </xf>
    <xf numFmtId="165" fontId="13" fillId="3" borderId="8" xfId="1" applyNumberFormat="1" applyFont="1" applyFill="1" applyBorder="1" applyAlignment="1">
      <alignment horizontal="center" vertical="center"/>
    </xf>
    <xf numFmtId="0" fontId="13" fillId="0" borderId="20" xfId="0" applyFont="1" applyBorder="1" applyAlignment="1">
      <alignment horizontal="center" vertical="center"/>
    </xf>
    <xf numFmtId="167" fontId="13" fillId="3" borderId="17" xfId="1" applyNumberFormat="1" applyFont="1" applyFill="1" applyBorder="1" applyAlignment="1">
      <alignment horizontal="center" vertical="center"/>
    </xf>
    <xf numFmtId="167" fontId="13" fillId="3" borderId="1" xfId="1" applyNumberFormat="1" applyFont="1" applyFill="1" applyBorder="1" applyAlignment="1">
      <alignment horizontal="center" vertical="center"/>
    </xf>
    <xf numFmtId="167" fontId="13" fillId="2" borderId="1" xfId="1" applyNumberFormat="1" applyFont="1" applyFill="1" applyBorder="1" applyAlignment="1">
      <alignment horizontal="center" vertical="center"/>
    </xf>
    <xf numFmtId="167" fontId="13" fillId="3" borderId="8" xfId="1" applyNumberFormat="1" applyFont="1" applyFill="1" applyBorder="1" applyAlignment="1">
      <alignment horizontal="center" vertical="center"/>
    </xf>
    <xf numFmtId="0" fontId="18" fillId="2" borderId="20" xfId="0" applyFont="1" applyFill="1" applyBorder="1" applyAlignment="1">
      <alignment horizontal="center" vertical="center"/>
    </xf>
    <xf numFmtId="167" fontId="13" fillId="2" borderId="17" xfId="1" applyNumberFormat="1" applyFont="1" applyFill="1" applyBorder="1" applyAlignment="1">
      <alignment horizontal="center" vertical="center"/>
    </xf>
    <xf numFmtId="167" fontId="13" fillId="2" borderId="8" xfId="1" applyNumberFormat="1" applyFont="1" applyFill="1" applyBorder="1" applyAlignment="1">
      <alignment horizontal="center" vertical="center"/>
    </xf>
    <xf numFmtId="165" fontId="13" fillId="0" borderId="17" xfId="1" applyNumberFormat="1" applyFont="1" applyBorder="1" applyAlignment="1">
      <alignment horizontal="center" vertical="center"/>
    </xf>
    <xf numFmtId="165" fontId="13" fillId="0" borderId="1" xfId="1" applyNumberFormat="1" applyFont="1" applyBorder="1" applyAlignment="1">
      <alignment horizontal="center" vertical="center"/>
    </xf>
    <xf numFmtId="165" fontId="13" fillId="0" borderId="8" xfId="1" applyNumberFormat="1" applyFont="1" applyBorder="1" applyAlignment="1">
      <alignment horizontal="center" vertical="center"/>
    </xf>
    <xf numFmtId="0" fontId="13" fillId="2" borderId="21" xfId="0" applyFont="1" applyFill="1" applyBorder="1" applyAlignment="1">
      <alignment horizontal="center" vertical="center"/>
    </xf>
    <xf numFmtId="164" fontId="13" fillId="0" borderId="18" xfId="1" applyFont="1" applyBorder="1" applyAlignment="1">
      <alignment horizontal="center" vertical="center"/>
    </xf>
    <xf numFmtId="164" fontId="13" fillId="0" borderId="9" xfId="1" applyFont="1" applyBorder="1" applyAlignment="1">
      <alignment horizontal="center" vertical="center"/>
    </xf>
    <xf numFmtId="164" fontId="13" fillId="2" borderId="9" xfId="1" applyFont="1" applyFill="1" applyBorder="1" applyAlignment="1">
      <alignment horizontal="center" vertical="center"/>
    </xf>
    <xf numFmtId="164" fontId="13" fillId="0" borderId="10" xfId="1" applyFont="1" applyBorder="1" applyAlignment="1">
      <alignment horizontal="center" vertical="center"/>
    </xf>
    <xf numFmtId="0" fontId="13" fillId="0" borderId="21" xfId="0" applyFont="1" applyBorder="1" applyAlignment="1">
      <alignment horizontal="center" vertical="center"/>
    </xf>
    <xf numFmtId="164" fontId="13" fillId="0" borderId="0" xfId="1" applyFont="1" applyBorder="1" applyAlignment="1">
      <alignment horizontal="center" vertical="center"/>
    </xf>
    <xf numFmtId="0" fontId="13" fillId="0" borderId="20" xfId="0" applyFont="1" applyBorder="1" applyAlignment="1">
      <alignment horizontal="left" vertical="center" wrapText="1"/>
    </xf>
    <xf numFmtId="0" fontId="13" fillId="0" borderId="0" xfId="0" applyFont="1" applyAlignment="1">
      <alignment horizontal="center" vertical="center" wrapText="1"/>
    </xf>
    <xf numFmtId="0" fontId="15" fillId="0" borderId="39" xfId="0" applyFont="1" applyBorder="1" applyAlignment="1">
      <alignment horizontal="center" vertical="center"/>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3" fillId="3" borderId="24"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31"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7" fillId="0" borderId="4" xfId="0" applyFont="1" applyBorder="1" applyAlignment="1">
      <alignment horizontal="center" vertical="center"/>
    </xf>
    <xf numFmtId="0" fontId="17" fillId="0" borderId="35" xfId="0" applyFont="1" applyBorder="1" applyAlignment="1">
      <alignment horizontal="center" vertical="center"/>
    </xf>
    <xf numFmtId="0" fontId="9" fillId="0" borderId="0" xfId="0" applyFont="1" applyAlignment="1">
      <alignment horizontal="center" vertical="center"/>
    </xf>
    <xf numFmtId="0" fontId="0" fillId="5" borderId="0" xfId="0" applyFill="1" applyAlignment="1">
      <alignment horizontal="center"/>
    </xf>
    <xf numFmtId="0" fontId="3" fillId="0" borderId="0" xfId="0" applyFont="1" applyAlignment="1">
      <alignment horizontal="center" vertical="center"/>
    </xf>
    <xf numFmtId="0" fontId="0" fillId="0" borderId="0" xfId="0" applyAlignment="1">
      <alignment horizontal="center" wrapText="1"/>
    </xf>
    <xf numFmtId="0" fontId="10" fillId="7" borderId="51"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55" xfId="0" applyFont="1" applyFill="1" applyBorder="1" applyAlignment="1">
      <alignment horizontal="center" vertical="center" wrapText="1"/>
    </xf>
    <xf numFmtId="0" fontId="10" fillId="7" borderId="54" xfId="0" applyFont="1" applyFill="1" applyBorder="1" applyAlignment="1">
      <alignment horizontal="center" vertical="center" wrapText="1"/>
    </xf>
    <xf numFmtId="0" fontId="10" fillId="7" borderId="56"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10" fillId="7" borderId="58" xfId="0" applyFont="1" applyFill="1" applyBorder="1" applyAlignment="1">
      <alignment horizontal="center" vertical="center" wrapText="1"/>
    </xf>
    <xf numFmtId="0" fontId="10" fillId="7" borderId="59"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7CA3F2"/>
      <color rgb="FF6EC5F2"/>
      <color rgb="FF6CABF2"/>
      <color rgb="FFF492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tabSelected="1" zoomScale="70" zoomScaleNormal="70" workbookViewId="0">
      <selection activeCell="G51" sqref="G51"/>
    </sheetView>
  </sheetViews>
  <sheetFormatPr baseColWidth="10" defaultColWidth="8.75" defaultRowHeight="15.75" x14ac:dyDescent="0.25"/>
  <cols>
    <col min="1" max="1" width="0.75" style="63" customWidth="1"/>
    <col min="2" max="2" width="37.5" style="63" customWidth="1"/>
    <col min="3" max="3" width="25.875" style="63" customWidth="1"/>
    <col min="4" max="4" width="24.25" style="63" customWidth="1"/>
    <col min="5" max="5" width="2.75" style="63" customWidth="1"/>
    <col min="6" max="6" width="23.375" style="63" customWidth="1"/>
    <col min="7" max="7" width="25.875" style="63" customWidth="1"/>
    <col min="8" max="8" width="2.25" style="63" customWidth="1"/>
    <col min="9" max="9" width="79.375" style="63" customWidth="1"/>
    <col min="10" max="16384" width="8.75" style="63"/>
  </cols>
  <sheetData>
    <row r="1" spans="1:12" ht="16.149999999999999" customHeight="1" x14ac:dyDescent="0.25">
      <c r="A1" s="59"/>
      <c r="B1" s="60"/>
      <c r="C1" s="61"/>
      <c r="D1" s="60"/>
      <c r="E1" s="62"/>
      <c r="F1" s="61"/>
      <c r="G1" s="61"/>
      <c r="H1" s="60"/>
      <c r="I1" s="60"/>
      <c r="J1" s="62"/>
      <c r="K1" s="62"/>
      <c r="L1" s="62"/>
    </row>
    <row r="2" spans="1:12" ht="31.9" customHeight="1" x14ac:dyDescent="0.25">
      <c r="A2" s="64"/>
      <c r="B2" s="104" t="s">
        <v>12</v>
      </c>
      <c r="C2" s="104"/>
      <c r="D2" s="104"/>
      <c r="E2" s="104"/>
      <c r="F2" s="104"/>
      <c r="G2" s="104"/>
      <c r="H2" s="104"/>
      <c r="I2" s="104"/>
      <c r="J2" s="61"/>
    </row>
    <row r="3" spans="1:12" ht="30" customHeight="1" x14ac:dyDescent="0.25">
      <c r="B3" s="65" t="s">
        <v>15</v>
      </c>
      <c r="C3" s="36"/>
      <c r="D3" s="36"/>
      <c r="E3" s="36"/>
      <c r="F3" s="36"/>
      <c r="G3" s="36"/>
      <c r="H3" s="37"/>
      <c r="I3" s="38"/>
      <c r="J3" s="66"/>
    </row>
    <row r="4" spans="1:12" ht="19.899999999999999" customHeight="1" x14ac:dyDescent="0.25">
      <c r="A4" s="64"/>
      <c r="B4" s="67" t="s">
        <v>16</v>
      </c>
      <c r="C4" s="61"/>
      <c r="D4" s="60"/>
      <c r="E4" s="62"/>
      <c r="F4" s="61"/>
      <c r="G4" s="61"/>
      <c r="H4" s="68"/>
      <c r="I4" s="60"/>
      <c r="J4" s="66"/>
    </row>
    <row r="5" spans="1:12" x14ac:dyDescent="0.25">
      <c r="B5" s="60"/>
      <c r="C5" s="68"/>
      <c r="D5" s="69"/>
      <c r="E5" s="70"/>
      <c r="F5" s="68"/>
      <c r="G5" s="68"/>
      <c r="H5" s="71"/>
      <c r="I5" s="72"/>
      <c r="J5" s="66"/>
    </row>
    <row r="6" spans="1:12" ht="18" x14ac:dyDescent="0.25">
      <c r="A6" s="64"/>
      <c r="B6" s="117" t="s">
        <v>62</v>
      </c>
      <c r="C6" s="118"/>
      <c r="D6" s="118"/>
      <c r="E6" s="69"/>
      <c r="F6" s="72"/>
      <c r="G6" s="71"/>
      <c r="H6" s="68"/>
      <c r="I6" s="68"/>
    </row>
    <row r="7" spans="1:12" ht="7.9" customHeight="1" thickBot="1" x14ac:dyDescent="0.3">
      <c r="B7" s="73"/>
      <c r="C7" s="74"/>
      <c r="D7" s="73"/>
      <c r="E7" s="74"/>
      <c r="G7" s="73"/>
      <c r="I7" s="73"/>
      <c r="J7" s="69"/>
    </row>
    <row r="8" spans="1:12" ht="33" thickTop="1" thickBot="1" x14ac:dyDescent="0.3">
      <c r="B8" s="75"/>
      <c r="C8" s="39" t="s">
        <v>0</v>
      </c>
      <c r="D8" s="40" t="s">
        <v>55</v>
      </c>
      <c r="E8" s="40"/>
      <c r="F8" s="40" t="s">
        <v>58</v>
      </c>
      <c r="G8" s="41" t="s">
        <v>59</v>
      </c>
      <c r="I8" s="42" t="s">
        <v>9</v>
      </c>
    </row>
    <row r="9" spans="1:12" ht="16.5" thickTop="1" x14ac:dyDescent="0.25">
      <c r="B9" s="76" t="s">
        <v>60</v>
      </c>
      <c r="C9" s="77"/>
      <c r="D9" s="78"/>
      <c r="E9" s="78"/>
      <c r="F9" s="78"/>
      <c r="G9" s="79"/>
      <c r="I9" s="45"/>
    </row>
    <row r="10" spans="1:12" x14ac:dyDescent="0.25">
      <c r="B10" s="49" t="s">
        <v>7</v>
      </c>
      <c r="C10" s="80">
        <f>datos_consideracion!J5</f>
        <v>54186</v>
      </c>
      <c r="D10" s="81">
        <f>datos_consideracion!B22</f>
        <v>12662</v>
      </c>
      <c r="E10" s="82"/>
      <c r="F10" s="81">
        <f>datos_consideracion!H5</f>
        <v>25176</v>
      </c>
      <c r="G10" s="83">
        <f>datos_consideracion!I5</f>
        <v>29010</v>
      </c>
      <c r="I10" s="84" t="s">
        <v>56</v>
      </c>
    </row>
    <row r="11" spans="1:12" x14ac:dyDescent="0.25">
      <c r="B11" s="49" t="s">
        <v>6</v>
      </c>
      <c r="C11" s="85">
        <f>datos_consideracion!J12</f>
        <v>3306057743.8324633</v>
      </c>
      <c r="D11" s="86">
        <f>datos_consideracion!C22</f>
        <v>1530007276.7033868</v>
      </c>
      <c r="E11" s="87"/>
      <c r="F11" s="86">
        <f>datos_consideracion!H12</f>
        <v>2210378630.4284401</v>
      </c>
      <c r="G11" s="88">
        <f>datos_consideracion!I12</f>
        <v>1095679113.4040229</v>
      </c>
      <c r="I11" s="84"/>
    </row>
    <row r="12" spans="1:12" x14ac:dyDescent="0.25">
      <c r="B12" s="89" t="s">
        <v>2</v>
      </c>
      <c r="C12" s="90"/>
      <c r="D12" s="87"/>
      <c r="E12" s="87"/>
      <c r="F12" s="87"/>
      <c r="G12" s="91"/>
      <c r="I12" s="49"/>
    </row>
    <row r="13" spans="1:12" x14ac:dyDescent="0.25">
      <c r="B13" s="49" t="s">
        <v>7</v>
      </c>
      <c r="C13" s="80">
        <f>datos_consideracion!J7</f>
        <v>8807</v>
      </c>
      <c r="D13" s="81">
        <f>datos_consideracion!B24</f>
        <v>1986</v>
      </c>
      <c r="E13" s="82"/>
      <c r="F13" s="81">
        <f>datos_consideracion!H7</f>
        <v>8163</v>
      </c>
      <c r="G13" s="83">
        <f>datos_consideracion!I7</f>
        <v>644</v>
      </c>
      <c r="I13" s="84"/>
    </row>
    <row r="14" spans="1:12" x14ac:dyDescent="0.25">
      <c r="B14" s="49" t="s">
        <v>6</v>
      </c>
      <c r="C14" s="85">
        <f>datos_consideracion!J14</f>
        <v>2243897852.3945866</v>
      </c>
      <c r="D14" s="86">
        <f>datos_consideracion!C24</f>
        <v>744339865.07250977</v>
      </c>
      <c r="E14" s="87"/>
      <c r="F14" s="86">
        <f>datos_consideracion!H14</f>
        <v>1753859364.8286133</v>
      </c>
      <c r="G14" s="88">
        <f>datos_consideracion!I14</f>
        <v>490038487.56597346</v>
      </c>
      <c r="I14" s="84"/>
    </row>
    <row r="15" spans="1:12" x14ac:dyDescent="0.25">
      <c r="B15" s="89" t="s">
        <v>3</v>
      </c>
      <c r="C15" s="90"/>
      <c r="D15" s="87"/>
      <c r="E15" s="87"/>
      <c r="F15" s="87"/>
      <c r="G15" s="91"/>
      <c r="I15" s="49"/>
    </row>
    <row r="16" spans="1:12" x14ac:dyDescent="0.25">
      <c r="B16" s="49" t="s">
        <v>7</v>
      </c>
      <c r="C16" s="80">
        <f>datos_consideracion!J6</f>
        <v>3604</v>
      </c>
      <c r="D16" s="81">
        <f>datos_consideracion!B23</f>
        <v>1228</v>
      </c>
      <c r="E16" s="82"/>
      <c r="F16" s="81">
        <f>datos_consideracion!H6</f>
        <v>411</v>
      </c>
      <c r="G16" s="83">
        <f>datos_consideracion!I6</f>
        <v>3193</v>
      </c>
      <c r="I16" s="84"/>
    </row>
    <row r="17" spans="2:9" x14ac:dyDescent="0.25">
      <c r="B17" s="49" t="s">
        <v>6</v>
      </c>
      <c r="C17" s="85">
        <f>datos_consideracion!J13</f>
        <v>170305927.51300049</v>
      </c>
      <c r="D17" s="86">
        <f>datos_consideracion!C23</f>
        <v>59388418.068847656</v>
      </c>
      <c r="E17" s="87"/>
      <c r="F17" s="86">
        <f>datos_consideracion!H13</f>
        <v>84517911.30078125</v>
      </c>
      <c r="G17" s="88">
        <f>datos_consideracion!I13</f>
        <v>85788016.212219238</v>
      </c>
      <c r="I17" s="84"/>
    </row>
    <row r="18" spans="2:9" ht="63" x14ac:dyDescent="0.25">
      <c r="B18" s="89" t="s">
        <v>4</v>
      </c>
      <c r="C18" s="90"/>
      <c r="D18" s="87"/>
      <c r="E18" s="87"/>
      <c r="F18" s="87"/>
      <c r="G18" s="91"/>
      <c r="I18" s="46" t="s">
        <v>68</v>
      </c>
    </row>
    <row r="19" spans="2:9" x14ac:dyDescent="0.25">
      <c r="B19" s="49" t="s">
        <v>7</v>
      </c>
      <c r="C19" s="80">
        <f>datos_consideracion!N6</f>
        <v>61173</v>
      </c>
      <c r="D19" s="81"/>
      <c r="E19" s="82"/>
      <c r="F19" s="81">
        <f>datos_consideracion!M6</f>
        <v>61173</v>
      </c>
      <c r="G19" s="88"/>
      <c r="I19" s="84"/>
    </row>
    <row r="20" spans="2:9" x14ac:dyDescent="0.25">
      <c r="B20" s="49" t="s">
        <v>6</v>
      </c>
      <c r="C20" s="85">
        <f>datos_consideracion!N12</f>
        <v>1280328598.761488</v>
      </c>
      <c r="D20" s="86"/>
      <c r="E20" s="87"/>
      <c r="F20" s="86">
        <f>datos_consideracion!M12</f>
        <v>1280328598.761488</v>
      </c>
      <c r="G20" s="88"/>
      <c r="I20" s="84"/>
    </row>
    <row r="21" spans="2:9" x14ac:dyDescent="0.25">
      <c r="B21" s="89" t="s">
        <v>8</v>
      </c>
      <c r="C21" s="90"/>
      <c r="D21" s="87"/>
      <c r="E21" s="87"/>
      <c r="F21" s="87"/>
      <c r="G21" s="91"/>
      <c r="I21" s="49"/>
    </row>
    <row r="22" spans="2:9" x14ac:dyDescent="0.25">
      <c r="B22" s="49" t="s">
        <v>7</v>
      </c>
      <c r="C22" s="92">
        <f>C10+C13+C16+C19</f>
        <v>127770</v>
      </c>
      <c r="D22" s="93">
        <f>D10+D13+D16+D19</f>
        <v>15876</v>
      </c>
      <c r="E22" s="82"/>
      <c r="F22" s="93">
        <f>F10+F13+F16+F19</f>
        <v>94923</v>
      </c>
      <c r="G22" s="94">
        <f>G10+G13+G16+G19</f>
        <v>32847</v>
      </c>
      <c r="I22" s="84"/>
    </row>
    <row r="23" spans="2:9" ht="16.5" thickBot="1" x14ac:dyDescent="0.3">
      <c r="B23" s="95" t="s">
        <v>6</v>
      </c>
      <c r="C23" s="96">
        <f>C11+C14+C17+C20</f>
        <v>7000590122.5015383</v>
      </c>
      <c r="D23" s="97">
        <f>D11+D14+D17+D20</f>
        <v>2333735559.8447442</v>
      </c>
      <c r="E23" s="98"/>
      <c r="F23" s="97">
        <f>F11+F14+F17+F20</f>
        <v>5329084505.3193226</v>
      </c>
      <c r="G23" s="99">
        <f>G11+G14+G17+G20</f>
        <v>1671505617.1822157</v>
      </c>
      <c r="I23" s="100"/>
    </row>
    <row r="24" spans="2:9" ht="32.25" thickTop="1" x14ac:dyDescent="0.25">
      <c r="F24" s="101"/>
      <c r="G24" s="101"/>
      <c r="I24" s="102" t="s">
        <v>67</v>
      </c>
    </row>
    <row r="25" spans="2:9" ht="31.5" x14ac:dyDescent="0.25">
      <c r="B25" s="103"/>
      <c r="F25" s="101"/>
      <c r="G25" s="101"/>
      <c r="I25" s="102" t="s">
        <v>64</v>
      </c>
    </row>
    <row r="26" spans="2:9" ht="31.5" x14ac:dyDescent="0.25">
      <c r="F26" s="101"/>
      <c r="G26" s="101"/>
      <c r="I26" s="102" t="s">
        <v>65</v>
      </c>
    </row>
    <row r="27" spans="2:9" ht="31.5" x14ac:dyDescent="0.25">
      <c r="F27" s="101"/>
      <c r="G27" s="101"/>
      <c r="I27" s="102" t="s">
        <v>66</v>
      </c>
    </row>
    <row r="28" spans="2:9" ht="16.5" thickBot="1" x14ac:dyDescent="0.3"/>
    <row r="29" spans="2:9" ht="15.4" customHeight="1" thickTop="1" x14ac:dyDescent="0.25">
      <c r="B29" s="44" t="s">
        <v>10</v>
      </c>
      <c r="C29" s="45"/>
      <c r="I29" s="45"/>
    </row>
    <row r="30" spans="2:9" ht="15.4" customHeight="1" x14ac:dyDescent="0.25">
      <c r="B30" s="46" t="s">
        <v>7</v>
      </c>
      <c r="C30" s="47">
        <v>18846</v>
      </c>
      <c r="I30" s="53" t="s">
        <v>32</v>
      </c>
    </row>
    <row r="31" spans="2:9" x14ac:dyDescent="0.25">
      <c r="B31" s="48" t="s">
        <v>53</v>
      </c>
      <c r="C31" s="49"/>
      <c r="I31" s="52"/>
    </row>
    <row r="32" spans="2:9" x14ac:dyDescent="0.25">
      <c r="B32" s="46" t="s">
        <v>7</v>
      </c>
      <c r="C32" s="50">
        <v>2.74</v>
      </c>
      <c r="I32" s="54" t="s">
        <v>52</v>
      </c>
    </row>
    <row r="33" spans="2:9" ht="31.5" x14ac:dyDescent="0.25">
      <c r="B33" s="48" t="s">
        <v>54</v>
      </c>
      <c r="C33" s="49"/>
      <c r="I33" s="52"/>
    </row>
    <row r="34" spans="2:9" ht="63.75" thickBot="1" x14ac:dyDescent="0.3">
      <c r="B34" s="51" t="s">
        <v>11</v>
      </c>
      <c r="C34" s="43" t="s">
        <v>57</v>
      </c>
      <c r="I34" s="55" t="s">
        <v>63</v>
      </c>
    </row>
    <row r="35" spans="2:9" ht="17.25" thickTop="1" thickBot="1" x14ac:dyDescent="0.3"/>
    <row r="36" spans="2:9" ht="31.9" customHeight="1" thickBot="1" x14ac:dyDescent="0.3">
      <c r="B36" s="108" t="s">
        <v>14</v>
      </c>
      <c r="C36" s="109"/>
      <c r="D36" s="109"/>
      <c r="E36" s="109"/>
      <c r="F36" s="109"/>
      <c r="G36" s="110"/>
      <c r="I36" s="105" t="s">
        <v>13</v>
      </c>
    </row>
    <row r="37" spans="2:9" ht="42" customHeight="1" x14ac:dyDescent="0.25">
      <c r="B37" s="56">
        <v>1</v>
      </c>
      <c r="C37" s="111" t="s">
        <v>61</v>
      </c>
      <c r="D37" s="112"/>
      <c r="E37" s="112"/>
      <c r="F37" s="112"/>
      <c r="G37" s="113"/>
      <c r="I37" s="106"/>
    </row>
    <row r="38" spans="2:9" ht="98.25" customHeight="1" x14ac:dyDescent="0.25">
      <c r="B38" s="57">
        <v>2</v>
      </c>
      <c r="C38" s="114" t="s">
        <v>69</v>
      </c>
      <c r="D38" s="115"/>
      <c r="E38" s="115"/>
      <c r="F38" s="115"/>
      <c r="G38" s="116"/>
      <c r="I38" s="106"/>
    </row>
    <row r="39" spans="2:9" ht="90" customHeight="1" x14ac:dyDescent="0.25">
      <c r="B39" s="57">
        <v>3</v>
      </c>
      <c r="C39" s="114" t="s">
        <v>70</v>
      </c>
      <c r="D39" s="115"/>
      <c r="E39" s="115"/>
      <c r="F39" s="115"/>
      <c r="G39" s="116"/>
      <c r="I39" s="106"/>
    </row>
    <row r="40" spans="2:9" ht="238.5" customHeight="1" x14ac:dyDescent="0.25">
      <c r="B40" s="57">
        <v>4</v>
      </c>
      <c r="C40" s="114" t="s">
        <v>71</v>
      </c>
      <c r="D40" s="115"/>
      <c r="E40" s="115"/>
      <c r="F40" s="115"/>
      <c r="G40" s="116"/>
      <c r="I40" s="106"/>
    </row>
    <row r="41" spans="2:9" ht="161.25" customHeight="1" thickBot="1" x14ac:dyDescent="0.3">
      <c r="B41" s="58">
        <v>5</v>
      </c>
      <c r="C41" s="114" t="s">
        <v>72</v>
      </c>
      <c r="D41" s="115"/>
      <c r="E41" s="115"/>
      <c r="F41" s="115"/>
      <c r="G41" s="116"/>
      <c r="I41" s="107"/>
    </row>
  </sheetData>
  <mergeCells count="9">
    <mergeCell ref="B2:I2"/>
    <mergeCell ref="I36:I41"/>
    <mergeCell ref="B36:G36"/>
    <mergeCell ref="C37:G37"/>
    <mergeCell ref="C38:G38"/>
    <mergeCell ref="C39:G39"/>
    <mergeCell ref="C40:G40"/>
    <mergeCell ref="C41:G41"/>
    <mergeCell ref="B6: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9"/>
  <sheetViews>
    <sheetView workbookViewId="0">
      <selection activeCell="M7" sqref="M7"/>
    </sheetView>
  </sheetViews>
  <sheetFormatPr baseColWidth="10" defaultRowHeight="15.75" x14ac:dyDescent="0.25"/>
  <cols>
    <col min="2" max="2" width="20.5" bestFit="1" customWidth="1"/>
    <col min="3" max="3" width="31.875" customWidth="1"/>
    <col min="4" max="4" width="13.375" bestFit="1" customWidth="1"/>
    <col min="8" max="8" width="20.5" bestFit="1" customWidth="1"/>
    <col min="9" max="9" width="16.75" bestFit="1" customWidth="1"/>
    <col min="10" max="10" width="13.375" bestFit="1" customWidth="1"/>
    <col min="13" max="13" width="20.5" bestFit="1" customWidth="1"/>
    <col min="14" max="14" width="13.375" bestFit="1" customWidth="1"/>
  </cols>
  <sheetData>
    <row r="2" spans="1:14" x14ac:dyDescent="0.25">
      <c r="A2" s="120" t="s">
        <v>27</v>
      </c>
      <c r="B2" s="120"/>
      <c r="C2" s="120"/>
      <c r="D2" s="120"/>
      <c r="G2" s="120" t="s">
        <v>30</v>
      </c>
      <c r="H2" s="120"/>
      <c r="I2" s="120"/>
      <c r="J2" s="120"/>
      <c r="L2" s="120" t="s">
        <v>31</v>
      </c>
      <c r="M2" s="120"/>
      <c r="N2" s="120"/>
    </row>
    <row r="3" spans="1:14" x14ac:dyDescent="0.25">
      <c r="A3" s="1" t="s">
        <v>17</v>
      </c>
      <c r="B3" s="1" t="s">
        <v>18</v>
      </c>
      <c r="C3" s="1" t="s">
        <v>19</v>
      </c>
      <c r="D3" s="1" t="s">
        <v>20</v>
      </c>
      <c r="G3" s="10" t="s">
        <v>23</v>
      </c>
      <c r="H3" s="10" t="s">
        <v>29</v>
      </c>
      <c r="I3" s="10"/>
      <c r="J3" s="10"/>
    </row>
    <row r="4" spans="1:14" x14ac:dyDescent="0.25">
      <c r="A4" s="2" t="s">
        <v>21</v>
      </c>
      <c r="B4" s="3">
        <v>86587</v>
      </c>
      <c r="C4" s="3">
        <v>29010</v>
      </c>
      <c r="D4" s="3">
        <v>115597</v>
      </c>
      <c r="G4" s="1" t="s">
        <v>17</v>
      </c>
      <c r="H4" s="1" t="s">
        <v>18</v>
      </c>
      <c r="I4" s="1" t="s">
        <v>19</v>
      </c>
      <c r="J4" s="1" t="s">
        <v>20</v>
      </c>
      <c r="L4" s="10" t="s">
        <v>23</v>
      </c>
      <c r="M4" s="10" t="s">
        <v>29</v>
      </c>
      <c r="N4" s="10"/>
    </row>
    <row r="5" spans="1:14" x14ac:dyDescent="0.25">
      <c r="A5" s="2" t="s">
        <v>22</v>
      </c>
      <c r="B5" s="3">
        <v>411</v>
      </c>
      <c r="C5" s="3">
        <v>3193</v>
      </c>
      <c r="D5" s="3">
        <v>3604</v>
      </c>
      <c r="G5" s="2" t="s">
        <v>21</v>
      </c>
      <c r="H5" s="3">
        <v>25176</v>
      </c>
      <c r="I5" s="3">
        <v>29010</v>
      </c>
      <c r="J5" s="3">
        <v>54186</v>
      </c>
      <c r="L5" s="1" t="s">
        <v>17</v>
      </c>
      <c r="M5" s="1" t="s">
        <v>18</v>
      </c>
      <c r="N5" s="1" t="s">
        <v>20</v>
      </c>
    </row>
    <row r="6" spans="1:14" x14ac:dyDescent="0.25">
      <c r="A6" s="2" t="s">
        <v>2</v>
      </c>
      <c r="B6" s="3">
        <v>8163</v>
      </c>
      <c r="C6" s="3">
        <v>644</v>
      </c>
      <c r="D6" s="3">
        <v>8807</v>
      </c>
      <c r="G6" s="2" t="s">
        <v>22</v>
      </c>
      <c r="H6" s="3">
        <v>411</v>
      </c>
      <c r="I6" s="3">
        <v>3193</v>
      </c>
      <c r="J6" s="3">
        <v>3604</v>
      </c>
      <c r="L6" s="2" t="s">
        <v>21</v>
      </c>
      <c r="M6" s="3">
        <v>61173</v>
      </c>
      <c r="N6" s="3">
        <v>61173</v>
      </c>
    </row>
    <row r="7" spans="1:14" x14ac:dyDescent="0.25">
      <c r="A7" s="4" t="s">
        <v>20</v>
      </c>
      <c r="B7" s="5">
        <v>95161</v>
      </c>
      <c r="C7" s="5">
        <v>32847</v>
      </c>
      <c r="D7" s="5">
        <v>128008</v>
      </c>
      <c r="G7" s="2" t="s">
        <v>2</v>
      </c>
      <c r="H7" s="3">
        <v>8163</v>
      </c>
      <c r="I7" s="3">
        <v>644</v>
      </c>
      <c r="J7" s="3">
        <v>8807</v>
      </c>
      <c r="L7" s="4" t="s">
        <v>20</v>
      </c>
      <c r="M7" s="3">
        <v>61173</v>
      </c>
      <c r="N7" s="3">
        <v>61173</v>
      </c>
    </row>
    <row r="8" spans="1:14" x14ac:dyDescent="0.25">
      <c r="G8" s="4" t="s">
        <v>20</v>
      </c>
      <c r="H8" s="5">
        <v>33750</v>
      </c>
      <c r="I8" s="5">
        <v>32847</v>
      </c>
      <c r="J8" s="5">
        <v>66597</v>
      </c>
    </row>
    <row r="10" spans="1:14" x14ac:dyDescent="0.25">
      <c r="A10" s="1" t="s">
        <v>17</v>
      </c>
      <c r="B10" s="1" t="s">
        <v>18</v>
      </c>
      <c r="C10" s="1" t="s">
        <v>19</v>
      </c>
      <c r="D10" s="1" t="s">
        <v>20</v>
      </c>
      <c r="G10" s="10" t="s">
        <v>28</v>
      </c>
      <c r="H10" s="10" t="s">
        <v>29</v>
      </c>
      <c r="I10" s="10"/>
      <c r="J10" s="10"/>
      <c r="L10" s="10" t="s">
        <v>28</v>
      </c>
      <c r="M10" s="10" t="s">
        <v>29</v>
      </c>
      <c r="N10" s="10"/>
    </row>
    <row r="11" spans="1:14" x14ac:dyDescent="0.25">
      <c r="A11" s="2" t="s">
        <v>21</v>
      </c>
      <c r="B11" s="3">
        <v>3490707229.1899319</v>
      </c>
      <c r="C11" s="3">
        <v>1095679113.4040234</v>
      </c>
      <c r="D11" s="3">
        <v>4586386342.593955</v>
      </c>
      <c r="G11" s="1" t="s">
        <v>17</v>
      </c>
      <c r="H11" s="1" t="s">
        <v>18</v>
      </c>
      <c r="I11" s="1" t="s">
        <v>19</v>
      </c>
      <c r="J11" s="1" t="s">
        <v>20</v>
      </c>
      <c r="L11" s="1" t="s">
        <v>17</v>
      </c>
      <c r="M11" s="1" t="s">
        <v>18</v>
      </c>
      <c r="N11" s="1" t="s">
        <v>20</v>
      </c>
    </row>
    <row r="12" spans="1:14" x14ac:dyDescent="0.25">
      <c r="A12" s="2" t="s">
        <v>22</v>
      </c>
      <c r="B12" s="3">
        <v>84517911.30078125</v>
      </c>
      <c r="C12" s="3">
        <v>85788016.212219238</v>
      </c>
      <c r="D12" s="3">
        <v>170305927.51300049</v>
      </c>
      <c r="G12" s="2" t="s">
        <v>21</v>
      </c>
      <c r="H12" s="3">
        <v>2210378630.4284401</v>
      </c>
      <c r="I12" s="3">
        <v>1095679113.4040229</v>
      </c>
      <c r="J12" s="3">
        <v>3306057743.8324633</v>
      </c>
      <c r="L12" s="2" t="s">
        <v>21</v>
      </c>
      <c r="M12" s="3">
        <v>1280328598.761488</v>
      </c>
      <c r="N12" s="3">
        <v>1280328598.761488</v>
      </c>
    </row>
    <row r="13" spans="1:14" x14ac:dyDescent="0.25">
      <c r="A13" s="2" t="s">
        <v>2</v>
      </c>
      <c r="B13" s="3">
        <v>1753859364.8286133</v>
      </c>
      <c r="C13" s="3">
        <v>490038487.5659734</v>
      </c>
      <c r="D13" s="3">
        <v>2243897852.3945866</v>
      </c>
      <c r="G13" s="2" t="s">
        <v>22</v>
      </c>
      <c r="H13" s="3">
        <v>84517911.30078125</v>
      </c>
      <c r="I13" s="3">
        <v>85788016.212219238</v>
      </c>
      <c r="J13" s="3">
        <v>170305927.51300049</v>
      </c>
      <c r="L13" s="4" t="s">
        <v>20</v>
      </c>
      <c r="M13" s="5">
        <v>1280328598.761488</v>
      </c>
      <c r="N13" s="5">
        <v>1280328598.761488</v>
      </c>
    </row>
    <row r="14" spans="1:14" x14ac:dyDescent="0.25">
      <c r="A14" s="4" t="s">
        <v>20</v>
      </c>
      <c r="B14" s="5">
        <v>5329084505.3193264</v>
      </c>
      <c r="C14" s="5">
        <v>1671505617.1822162</v>
      </c>
      <c r="D14" s="5">
        <v>7000590122.5015421</v>
      </c>
      <c r="G14" s="2" t="s">
        <v>2</v>
      </c>
      <c r="H14" s="3">
        <v>1753859364.8286133</v>
      </c>
      <c r="I14" s="3">
        <v>490038487.56597346</v>
      </c>
      <c r="J14" s="3">
        <v>2243897852.3945866</v>
      </c>
    </row>
    <row r="15" spans="1:14" x14ac:dyDescent="0.25">
      <c r="G15" s="4" t="s">
        <v>20</v>
      </c>
      <c r="H15" s="5">
        <v>4048755906.5578346</v>
      </c>
      <c r="I15" s="5">
        <v>1671505617.1822157</v>
      </c>
      <c r="J15" s="5">
        <v>5720261523.7400503</v>
      </c>
    </row>
    <row r="19" spans="1:3" x14ac:dyDescent="0.25">
      <c r="A19" s="120" t="s">
        <v>5</v>
      </c>
      <c r="B19" s="120"/>
      <c r="C19" s="120"/>
    </row>
    <row r="21" spans="1:3" x14ac:dyDescent="0.25">
      <c r="A21" s="1" t="s">
        <v>17</v>
      </c>
      <c r="B21" s="1" t="s">
        <v>23</v>
      </c>
      <c r="C21" s="1" t="s">
        <v>24</v>
      </c>
    </row>
    <row r="22" spans="1:3" x14ac:dyDescent="0.25">
      <c r="A22" s="2" t="s">
        <v>1</v>
      </c>
      <c r="B22" s="6">
        <v>12662</v>
      </c>
      <c r="C22" s="7">
        <v>1530007276.7033868</v>
      </c>
    </row>
    <row r="23" spans="1:3" x14ac:dyDescent="0.25">
      <c r="A23" s="2" t="s">
        <v>25</v>
      </c>
      <c r="B23" s="6">
        <v>1228</v>
      </c>
      <c r="C23" s="7">
        <v>59388418.068847656</v>
      </c>
    </row>
    <row r="24" spans="1:3" x14ac:dyDescent="0.25">
      <c r="A24" s="2" t="s">
        <v>26</v>
      </c>
      <c r="B24" s="6">
        <v>1986</v>
      </c>
      <c r="C24" s="7">
        <v>744339865.07250977</v>
      </c>
    </row>
    <row r="25" spans="1:3" x14ac:dyDescent="0.25">
      <c r="A25" s="4" t="s">
        <v>20</v>
      </c>
      <c r="B25" s="8">
        <v>15876</v>
      </c>
      <c r="C25" s="9">
        <v>2333735559.8447442</v>
      </c>
    </row>
    <row r="33" spans="1:3" x14ac:dyDescent="0.25">
      <c r="A33" s="121" t="s">
        <v>33</v>
      </c>
      <c r="B33" s="121"/>
      <c r="C33" s="121"/>
    </row>
    <row r="34" spans="1:3" x14ac:dyDescent="0.25">
      <c r="A34" s="11"/>
    </row>
    <row r="36" spans="1:3" x14ac:dyDescent="0.25">
      <c r="A36" s="13" t="s">
        <v>34</v>
      </c>
    </row>
    <row r="38" spans="1:3" x14ac:dyDescent="0.25">
      <c r="A38" s="13" t="s">
        <v>35</v>
      </c>
    </row>
    <row r="39" spans="1:3" ht="16.5" thickBot="1" x14ac:dyDescent="0.3">
      <c r="A39" s="12"/>
    </row>
    <row r="40" spans="1:3" ht="39" thickBot="1" x14ac:dyDescent="0.3">
      <c r="A40" s="14" t="s">
        <v>36</v>
      </c>
      <c r="B40" s="15" t="s">
        <v>37</v>
      </c>
      <c r="C40" s="15" t="s">
        <v>38</v>
      </c>
    </row>
    <row r="41" spans="1:3" ht="16.5" thickBot="1" x14ac:dyDescent="0.3">
      <c r="A41" s="16" t="s">
        <v>39</v>
      </c>
      <c r="B41" s="17">
        <v>18846</v>
      </c>
      <c r="C41" s="18">
        <v>13203</v>
      </c>
    </row>
    <row r="43" spans="1:3" x14ac:dyDescent="0.25">
      <c r="A43" s="119" t="s">
        <v>40</v>
      </c>
      <c r="B43" s="119"/>
    </row>
    <row r="44" spans="1:3" x14ac:dyDescent="0.25">
      <c r="A44" s="119" t="s">
        <v>41</v>
      </c>
      <c r="B44" s="119"/>
    </row>
    <row r="45" spans="1:3" x14ac:dyDescent="0.25">
      <c r="A45" s="119" t="s">
        <v>42</v>
      </c>
      <c r="B45" s="119"/>
    </row>
    <row r="49" spans="1:8" ht="16.5" thickBot="1" x14ac:dyDescent="0.3"/>
    <row r="50" spans="1:8" ht="16.5" thickBot="1" x14ac:dyDescent="0.3">
      <c r="A50" s="123" t="s">
        <v>43</v>
      </c>
      <c r="B50" s="124"/>
      <c r="C50" s="124"/>
      <c r="D50" s="124"/>
      <c r="E50" s="124"/>
      <c r="F50" s="124"/>
      <c r="G50" s="124"/>
      <c r="H50" s="125"/>
    </row>
    <row r="51" spans="1:8" ht="16.5" thickBot="1" x14ac:dyDescent="0.3">
      <c r="A51" s="126" t="s">
        <v>44</v>
      </c>
      <c r="B51" s="126" t="s">
        <v>45</v>
      </c>
      <c r="C51" s="128">
        <v>2016</v>
      </c>
      <c r="D51" s="129"/>
      <c r="E51" s="130">
        <v>2017</v>
      </c>
      <c r="F51" s="129"/>
      <c r="G51" s="130">
        <v>2018</v>
      </c>
      <c r="H51" s="131"/>
    </row>
    <row r="52" spans="1:8" ht="24.75" thickBot="1" x14ac:dyDescent="0.3">
      <c r="A52" s="127"/>
      <c r="B52" s="127"/>
      <c r="C52" s="19" t="s">
        <v>46</v>
      </c>
      <c r="D52" s="19" t="s">
        <v>47</v>
      </c>
      <c r="E52" s="19" t="s">
        <v>46</v>
      </c>
      <c r="F52" s="19" t="s">
        <v>47</v>
      </c>
      <c r="G52" s="19" t="s">
        <v>46</v>
      </c>
      <c r="H52" s="19" t="s">
        <v>47</v>
      </c>
    </row>
    <row r="53" spans="1:8" ht="16.5" thickBot="1" x14ac:dyDescent="0.3">
      <c r="A53" s="20">
        <v>1</v>
      </c>
      <c r="B53" s="21">
        <v>0.73</v>
      </c>
      <c r="C53" s="22">
        <v>15515</v>
      </c>
      <c r="D53" s="23">
        <v>0.48899999999999999</v>
      </c>
      <c r="E53" s="22">
        <v>13391</v>
      </c>
      <c r="F53" s="23">
        <v>0.42899999999999999</v>
      </c>
      <c r="G53" s="22">
        <v>14460</v>
      </c>
      <c r="H53" s="23">
        <v>0.43</v>
      </c>
    </row>
    <row r="54" spans="1:8" ht="16.5" thickBot="1" x14ac:dyDescent="0.3">
      <c r="A54" s="20">
        <v>2</v>
      </c>
      <c r="B54" s="21">
        <v>0.11</v>
      </c>
      <c r="C54" s="22">
        <v>6657</v>
      </c>
      <c r="D54" s="23">
        <v>0.21</v>
      </c>
      <c r="E54" s="22">
        <v>7292</v>
      </c>
      <c r="F54" s="23">
        <v>0.23400000000000001</v>
      </c>
      <c r="G54" s="22">
        <v>8526</v>
      </c>
      <c r="H54" s="23">
        <v>0.253</v>
      </c>
    </row>
    <row r="55" spans="1:8" ht="16.5" thickBot="1" x14ac:dyDescent="0.3">
      <c r="A55" s="20">
        <v>3</v>
      </c>
      <c r="B55" s="21">
        <v>0.06</v>
      </c>
      <c r="C55" s="22">
        <v>3549</v>
      </c>
      <c r="D55" s="23">
        <v>0.112</v>
      </c>
      <c r="E55" s="22">
        <v>3725</v>
      </c>
      <c r="F55" s="23">
        <v>0.11899999999999999</v>
      </c>
      <c r="G55" s="22">
        <v>4150</v>
      </c>
      <c r="H55" s="23">
        <v>0.123</v>
      </c>
    </row>
    <row r="56" spans="1:8" ht="16.5" thickBot="1" x14ac:dyDescent="0.3">
      <c r="A56" s="20" t="s">
        <v>48</v>
      </c>
      <c r="B56" s="21">
        <v>0.1</v>
      </c>
      <c r="C56" s="22">
        <v>5994</v>
      </c>
      <c r="D56" s="23">
        <v>0.189</v>
      </c>
      <c r="E56" s="22">
        <v>6776</v>
      </c>
      <c r="F56" s="23">
        <v>0.217</v>
      </c>
      <c r="G56" s="22">
        <v>6516</v>
      </c>
      <c r="H56" s="23">
        <v>0.19400000000000001</v>
      </c>
    </row>
    <row r="57" spans="1:8" ht="16.5" thickBot="1" x14ac:dyDescent="0.3">
      <c r="A57" s="24" t="s">
        <v>49</v>
      </c>
      <c r="B57" s="25">
        <v>1</v>
      </c>
      <c r="C57" s="26">
        <v>31715</v>
      </c>
      <c r="D57" s="25">
        <v>1</v>
      </c>
      <c r="E57" s="26">
        <v>31184</v>
      </c>
      <c r="F57" s="25">
        <v>1</v>
      </c>
      <c r="G57" s="26">
        <v>33652</v>
      </c>
      <c r="H57" s="25">
        <v>1</v>
      </c>
    </row>
    <row r="59" spans="1:8" ht="57" customHeight="1" x14ac:dyDescent="0.25">
      <c r="A59" s="122" t="s">
        <v>50</v>
      </c>
      <c r="B59" s="122"/>
      <c r="C59" s="122"/>
    </row>
  </sheetData>
  <mergeCells count="15">
    <mergeCell ref="A59:C59"/>
    <mergeCell ref="A44:B44"/>
    <mergeCell ref="A45:B45"/>
    <mergeCell ref="A50:H50"/>
    <mergeCell ref="A51:A52"/>
    <mergeCell ref="B51:B52"/>
    <mergeCell ref="C51:D51"/>
    <mergeCell ref="E51:F51"/>
    <mergeCell ref="G51:H51"/>
    <mergeCell ref="A43:B43"/>
    <mergeCell ref="A19:C19"/>
    <mergeCell ref="A2:D2"/>
    <mergeCell ref="G2:J2"/>
    <mergeCell ref="L2:N2"/>
    <mergeCell ref="A33:C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topLeftCell="A69" workbookViewId="0">
      <selection activeCell="A91" sqref="A91"/>
    </sheetView>
  </sheetViews>
  <sheetFormatPr baseColWidth="10" defaultRowHeight="15.75" x14ac:dyDescent="0.25"/>
  <cols>
    <col min="1" max="16384" width="11" style="28"/>
  </cols>
  <sheetData>
    <row r="1" spans="1:4" ht="33" x14ac:dyDescent="0.25">
      <c r="A1" s="27" t="s">
        <v>44</v>
      </c>
      <c r="B1" s="27">
        <v>2018</v>
      </c>
      <c r="C1" s="28" t="s">
        <v>51</v>
      </c>
    </row>
    <row r="2" spans="1:4" x14ac:dyDescent="0.25">
      <c r="A2" s="29">
        <v>1</v>
      </c>
      <c r="B2" s="30">
        <v>14460</v>
      </c>
      <c r="C2" s="34">
        <f>B2/$B$89</f>
        <v>0.40538267451640031</v>
      </c>
      <c r="D2" s="33">
        <f>C2*A2</f>
        <v>0.40538267451640031</v>
      </c>
    </row>
    <row r="3" spans="1:4" x14ac:dyDescent="0.25">
      <c r="A3" s="29">
        <v>2</v>
      </c>
      <c r="B3" s="30">
        <v>8526</v>
      </c>
      <c r="C3" s="34">
        <f t="shared" ref="C3:C66" si="0">B3/$B$89</f>
        <v>0.23902439024390243</v>
      </c>
      <c r="D3" s="33">
        <f t="shared" ref="D3:D66" si="1">C3*A3</f>
        <v>0.47804878048780486</v>
      </c>
    </row>
    <row r="4" spans="1:4" x14ac:dyDescent="0.25">
      <c r="A4" s="29">
        <v>3</v>
      </c>
      <c r="B4" s="30">
        <v>4150</v>
      </c>
      <c r="C4" s="34">
        <f t="shared" si="0"/>
        <v>0.11634426689094478</v>
      </c>
      <c r="D4" s="33">
        <f t="shared" si="1"/>
        <v>0.34903280067283432</v>
      </c>
    </row>
    <row r="5" spans="1:4" x14ac:dyDescent="0.25">
      <c r="A5" s="31">
        <v>4</v>
      </c>
      <c r="B5" s="32">
        <v>2066</v>
      </c>
      <c r="C5" s="34">
        <f t="shared" si="0"/>
        <v>5.7919820577516122E-2</v>
      </c>
      <c r="D5" s="33">
        <f t="shared" si="1"/>
        <v>0.23167928231006449</v>
      </c>
    </row>
    <row r="6" spans="1:4" x14ac:dyDescent="0.25">
      <c r="A6" s="31">
        <v>5</v>
      </c>
      <c r="B6" s="32">
        <v>1219</v>
      </c>
      <c r="C6" s="34">
        <f t="shared" si="0"/>
        <v>3.4174376226520885E-2</v>
      </c>
      <c r="D6" s="33">
        <f t="shared" si="1"/>
        <v>0.17087188113260443</v>
      </c>
    </row>
    <row r="7" spans="1:4" x14ac:dyDescent="0.25">
      <c r="A7" s="31">
        <v>6</v>
      </c>
      <c r="B7" s="32">
        <v>787</v>
      </c>
      <c r="C7" s="34">
        <f t="shared" si="0"/>
        <v>2.206335856462013E-2</v>
      </c>
      <c r="D7" s="33">
        <f t="shared" si="1"/>
        <v>0.13238015138772077</v>
      </c>
    </row>
    <row r="8" spans="1:4" x14ac:dyDescent="0.25">
      <c r="A8" s="31">
        <v>7</v>
      </c>
      <c r="B8" s="32">
        <v>542</v>
      </c>
      <c r="C8" s="34">
        <f t="shared" si="0"/>
        <v>1.5194841603588449E-2</v>
      </c>
      <c r="D8" s="33">
        <f t="shared" si="1"/>
        <v>0.10636389122511915</v>
      </c>
    </row>
    <row r="9" spans="1:4" x14ac:dyDescent="0.25">
      <c r="A9" s="31">
        <v>8</v>
      </c>
      <c r="B9" s="32">
        <v>377</v>
      </c>
      <c r="C9" s="34">
        <f t="shared" si="0"/>
        <v>1.056910569105691E-2</v>
      </c>
      <c r="D9" s="33">
        <f t="shared" si="1"/>
        <v>8.4552845528455281E-2</v>
      </c>
    </row>
    <row r="10" spans="1:4" x14ac:dyDescent="0.25">
      <c r="A10" s="31">
        <v>9</v>
      </c>
      <c r="B10" s="32">
        <v>269</v>
      </c>
      <c r="C10" s="34">
        <f t="shared" si="0"/>
        <v>7.5413512755817215E-3</v>
      </c>
      <c r="D10" s="33">
        <f t="shared" si="1"/>
        <v>6.7872161480235491E-2</v>
      </c>
    </row>
    <row r="11" spans="1:4" x14ac:dyDescent="0.25">
      <c r="A11" s="31">
        <v>10</v>
      </c>
      <c r="B11" s="32">
        <v>221</v>
      </c>
      <c r="C11" s="34">
        <f t="shared" si="0"/>
        <v>6.1956826464816374E-3</v>
      </c>
      <c r="D11" s="33">
        <f t="shared" si="1"/>
        <v>6.1956826464816372E-2</v>
      </c>
    </row>
    <row r="12" spans="1:4" x14ac:dyDescent="0.25">
      <c r="A12" s="31">
        <v>11</v>
      </c>
      <c r="B12" s="32">
        <v>139</v>
      </c>
      <c r="C12" s="34">
        <f t="shared" si="0"/>
        <v>3.8968320717689933E-3</v>
      </c>
      <c r="D12" s="33">
        <f t="shared" si="1"/>
        <v>4.2865152789458925E-2</v>
      </c>
    </row>
    <row r="13" spans="1:4" x14ac:dyDescent="0.25">
      <c r="A13" s="31">
        <v>12</v>
      </c>
      <c r="B13" s="32">
        <v>121</v>
      </c>
      <c r="C13" s="34">
        <f t="shared" si="0"/>
        <v>3.392206335856462E-3</v>
      </c>
      <c r="D13" s="33">
        <f t="shared" si="1"/>
        <v>4.0706476030277543E-2</v>
      </c>
    </row>
    <row r="14" spans="1:4" x14ac:dyDescent="0.25">
      <c r="A14" s="31">
        <v>13</v>
      </c>
      <c r="B14" s="32">
        <v>104</v>
      </c>
      <c r="C14" s="34">
        <f t="shared" si="0"/>
        <v>2.9156153630501822E-3</v>
      </c>
      <c r="D14" s="33">
        <f t="shared" si="1"/>
        <v>3.7902999719652372E-2</v>
      </c>
    </row>
    <row r="15" spans="1:4" x14ac:dyDescent="0.25">
      <c r="A15" s="31">
        <v>14</v>
      </c>
      <c r="B15" s="32">
        <v>65</v>
      </c>
      <c r="C15" s="34">
        <f t="shared" si="0"/>
        <v>1.8222596019063638E-3</v>
      </c>
      <c r="D15" s="33">
        <f t="shared" si="1"/>
        <v>2.5511634426689092E-2</v>
      </c>
    </row>
    <row r="16" spans="1:4" x14ac:dyDescent="0.25">
      <c r="A16" s="31">
        <v>15</v>
      </c>
      <c r="B16" s="32">
        <v>56</v>
      </c>
      <c r="C16" s="34">
        <f t="shared" si="0"/>
        <v>1.5699467339500982E-3</v>
      </c>
      <c r="D16" s="33">
        <f t="shared" si="1"/>
        <v>2.3549201009251473E-2</v>
      </c>
    </row>
    <row r="17" spans="1:4" x14ac:dyDescent="0.25">
      <c r="A17" s="31">
        <v>16</v>
      </c>
      <c r="B17" s="32">
        <v>47</v>
      </c>
      <c r="C17" s="34">
        <f t="shared" si="0"/>
        <v>1.3176338659938323E-3</v>
      </c>
      <c r="D17" s="33">
        <f t="shared" si="1"/>
        <v>2.1082141855901317E-2</v>
      </c>
    </row>
    <row r="18" spans="1:4" x14ac:dyDescent="0.25">
      <c r="A18" s="31">
        <v>17</v>
      </c>
      <c r="B18" s="32">
        <v>51</v>
      </c>
      <c r="C18" s="34">
        <f t="shared" si="0"/>
        <v>1.4297729184188394E-3</v>
      </c>
      <c r="D18" s="33">
        <f t="shared" si="1"/>
        <v>2.4306139613120271E-2</v>
      </c>
    </row>
    <row r="19" spans="1:4" x14ac:dyDescent="0.25">
      <c r="A19" s="31">
        <v>18</v>
      </c>
      <c r="B19" s="32">
        <v>40</v>
      </c>
      <c r="C19" s="34">
        <f t="shared" si="0"/>
        <v>1.1213905242500701E-3</v>
      </c>
      <c r="D19" s="33">
        <f t="shared" si="1"/>
        <v>2.0185029436501262E-2</v>
      </c>
    </row>
    <row r="20" spans="1:4" x14ac:dyDescent="0.25">
      <c r="A20" s="31">
        <v>19</v>
      </c>
      <c r="B20" s="32">
        <v>28</v>
      </c>
      <c r="C20" s="34">
        <f t="shared" si="0"/>
        <v>7.849733669750491E-4</v>
      </c>
      <c r="D20" s="33">
        <f t="shared" si="1"/>
        <v>1.4914493972525932E-2</v>
      </c>
    </row>
    <row r="21" spans="1:4" x14ac:dyDescent="0.25">
      <c r="A21" s="31">
        <v>20</v>
      </c>
      <c r="B21" s="32">
        <v>22</v>
      </c>
      <c r="C21" s="34">
        <f t="shared" si="0"/>
        <v>6.1676478833753859E-4</v>
      </c>
      <c r="D21" s="33">
        <f t="shared" si="1"/>
        <v>1.2335295766750772E-2</v>
      </c>
    </row>
    <row r="22" spans="1:4" x14ac:dyDescent="0.25">
      <c r="A22" s="31">
        <v>21</v>
      </c>
      <c r="B22" s="32">
        <v>26</v>
      </c>
      <c r="C22" s="34">
        <f t="shared" si="0"/>
        <v>7.2890384076254556E-4</v>
      </c>
      <c r="D22" s="33">
        <f t="shared" si="1"/>
        <v>1.5306980656013457E-2</v>
      </c>
    </row>
    <row r="23" spans="1:4" x14ac:dyDescent="0.25">
      <c r="A23" s="31">
        <v>22</v>
      </c>
      <c r="B23" s="32">
        <v>29</v>
      </c>
      <c r="C23" s="34">
        <f t="shared" si="0"/>
        <v>8.1300813008130081E-4</v>
      </c>
      <c r="D23" s="33">
        <f t="shared" si="1"/>
        <v>1.7886178861788619E-2</v>
      </c>
    </row>
    <row r="24" spans="1:4" x14ac:dyDescent="0.25">
      <c r="A24" s="31">
        <v>23</v>
      </c>
      <c r="B24" s="32">
        <v>18</v>
      </c>
      <c r="C24" s="34">
        <f t="shared" si="0"/>
        <v>5.0462573591253152E-4</v>
      </c>
      <c r="D24" s="33">
        <f t="shared" si="1"/>
        <v>1.1606391925988224E-2</v>
      </c>
    </row>
    <row r="25" spans="1:4" x14ac:dyDescent="0.25">
      <c r="A25" s="31">
        <v>24</v>
      </c>
      <c r="B25" s="32">
        <v>17</v>
      </c>
      <c r="C25" s="34">
        <f t="shared" si="0"/>
        <v>4.765909728062798E-4</v>
      </c>
      <c r="D25" s="33">
        <f t="shared" si="1"/>
        <v>1.1438183347350715E-2</v>
      </c>
    </row>
    <row r="26" spans="1:4" x14ac:dyDescent="0.25">
      <c r="A26" s="31">
        <v>25</v>
      </c>
      <c r="B26" s="32">
        <v>14</v>
      </c>
      <c r="C26" s="34">
        <f t="shared" si="0"/>
        <v>3.9248668348752455E-4</v>
      </c>
      <c r="D26" s="33">
        <f t="shared" si="1"/>
        <v>9.8121670871881145E-3</v>
      </c>
    </row>
    <row r="27" spans="1:4" x14ac:dyDescent="0.25">
      <c r="A27" s="31">
        <v>26</v>
      </c>
      <c r="B27" s="32">
        <v>14</v>
      </c>
      <c r="C27" s="34">
        <f t="shared" si="0"/>
        <v>3.9248668348752455E-4</v>
      </c>
      <c r="D27" s="33">
        <f t="shared" si="1"/>
        <v>1.0204653770675639E-2</v>
      </c>
    </row>
    <row r="28" spans="1:4" x14ac:dyDescent="0.25">
      <c r="A28" s="31">
        <v>27</v>
      </c>
      <c r="B28" s="32">
        <v>13</v>
      </c>
      <c r="C28" s="34">
        <f t="shared" si="0"/>
        <v>3.6445192038127278E-4</v>
      </c>
      <c r="D28" s="33">
        <f t="shared" si="1"/>
        <v>9.8402018502943642E-3</v>
      </c>
    </row>
    <row r="29" spans="1:4" x14ac:dyDescent="0.25">
      <c r="A29" s="31">
        <v>28</v>
      </c>
      <c r="B29" s="32">
        <v>20</v>
      </c>
      <c r="C29" s="34">
        <f t="shared" si="0"/>
        <v>5.6069526212503505E-4</v>
      </c>
      <c r="D29" s="33">
        <f t="shared" si="1"/>
        <v>1.5699467339500981E-2</v>
      </c>
    </row>
    <row r="30" spans="1:4" x14ac:dyDescent="0.25">
      <c r="A30" s="31">
        <v>29</v>
      </c>
      <c r="B30" s="32">
        <v>10</v>
      </c>
      <c r="C30" s="34">
        <f t="shared" si="0"/>
        <v>2.8034763106251753E-4</v>
      </c>
      <c r="D30" s="33">
        <f t="shared" si="1"/>
        <v>8.130081300813009E-3</v>
      </c>
    </row>
    <row r="31" spans="1:4" x14ac:dyDescent="0.25">
      <c r="A31" s="31">
        <v>30</v>
      </c>
      <c r="B31" s="32">
        <v>12</v>
      </c>
      <c r="C31" s="34">
        <f t="shared" si="0"/>
        <v>3.3641715727502101E-4</v>
      </c>
      <c r="D31" s="33">
        <f t="shared" si="1"/>
        <v>1.0092514718250629E-2</v>
      </c>
    </row>
    <row r="32" spans="1:4" x14ac:dyDescent="0.25">
      <c r="A32" s="31">
        <v>31</v>
      </c>
      <c r="B32" s="32">
        <v>10</v>
      </c>
      <c r="C32" s="34">
        <f t="shared" si="0"/>
        <v>2.8034763106251753E-4</v>
      </c>
      <c r="D32" s="33">
        <f t="shared" si="1"/>
        <v>8.6907765629380442E-3</v>
      </c>
    </row>
    <row r="33" spans="1:4" x14ac:dyDescent="0.25">
      <c r="A33" s="31">
        <v>32</v>
      </c>
      <c r="B33" s="32">
        <v>11</v>
      </c>
      <c r="C33" s="34">
        <f t="shared" si="0"/>
        <v>3.083823941687693E-4</v>
      </c>
      <c r="D33" s="33">
        <f t="shared" si="1"/>
        <v>9.8682366134006175E-3</v>
      </c>
    </row>
    <row r="34" spans="1:4" x14ac:dyDescent="0.25">
      <c r="A34" s="31">
        <v>33</v>
      </c>
      <c r="B34" s="32">
        <v>12</v>
      </c>
      <c r="C34" s="34">
        <f t="shared" si="0"/>
        <v>3.3641715727502101E-4</v>
      </c>
      <c r="D34" s="33">
        <f t="shared" si="1"/>
        <v>1.1101766190075694E-2</v>
      </c>
    </row>
    <row r="35" spans="1:4" x14ac:dyDescent="0.25">
      <c r="A35" s="31">
        <v>34</v>
      </c>
      <c r="B35" s="32">
        <v>6</v>
      </c>
      <c r="C35" s="34">
        <f t="shared" si="0"/>
        <v>1.6820857863751051E-4</v>
      </c>
      <c r="D35" s="33">
        <f t="shared" si="1"/>
        <v>5.7190916736753576E-3</v>
      </c>
    </row>
    <row r="36" spans="1:4" x14ac:dyDescent="0.25">
      <c r="A36" s="31">
        <v>35</v>
      </c>
      <c r="B36" s="32">
        <v>12</v>
      </c>
      <c r="C36" s="34">
        <f t="shared" si="0"/>
        <v>3.3641715727502101E-4</v>
      </c>
      <c r="D36" s="33">
        <f t="shared" si="1"/>
        <v>1.1774600504625735E-2</v>
      </c>
    </row>
    <row r="37" spans="1:4" x14ac:dyDescent="0.25">
      <c r="A37" s="31">
        <v>36</v>
      </c>
      <c r="B37" s="32">
        <v>6</v>
      </c>
      <c r="C37" s="34">
        <f t="shared" si="0"/>
        <v>1.6820857863751051E-4</v>
      </c>
      <c r="D37" s="33">
        <f t="shared" si="1"/>
        <v>6.0555088309503782E-3</v>
      </c>
    </row>
    <row r="38" spans="1:4" x14ac:dyDescent="0.25">
      <c r="A38" s="31">
        <v>37</v>
      </c>
      <c r="B38" s="32">
        <v>13</v>
      </c>
      <c r="C38" s="34">
        <f t="shared" si="0"/>
        <v>3.6445192038127278E-4</v>
      </c>
      <c r="D38" s="33">
        <f t="shared" si="1"/>
        <v>1.3484721054107094E-2</v>
      </c>
    </row>
    <row r="39" spans="1:4" x14ac:dyDescent="0.25">
      <c r="A39" s="31">
        <v>38</v>
      </c>
      <c r="B39" s="32">
        <v>7</v>
      </c>
      <c r="C39" s="34">
        <f t="shared" si="0"/>
        <v>1.9624334174376227E-4</v>
      </c>
      <c r="D39" s="33">
        <f t="shared" si="1"/>
        <v>7.4572469862629661E-3</v>
      </c>
    </row>
    <row r="40" spans="1:4" x14ac:dyDescent="0.25">
      <c r="A40" s="31">
        <v>39</v>
      </c>
      <c r="B40" s="32">
        <v>8</v>
      </c>
      <c r="C40" s="34">
        <f t="shared" si="0"/>
        <v>2.2427810485001402E-4</v>
      </c>
      <c r="D40" s="33">
        <f t="shared" si="1"/>
        <v>8.7468460891505471E-3</v>
      </c>
    </row>
    <row r="41" spans="1:4" x14ac:dyDescent="0.25">
      <c r="A41" s="31">
        <v>40</v>
      </c>
      <c r="B41" s="32">
        <v>5</v>
      </c>
      <c r="C41" s="34">
        <f t="shared" si="0"/>
        <v>1.4017381553125876E-4</v>
      </c>
      <c r="D41" s="33">
        <f t="shared" si="1"/>
        <v>5.6069526212503508E-3</v>
      </c>
    </row>
    <row r="42" spans="1:4" x14ac:dyDescent="0.25">
      <c r="A42" s="31">
        <v>41</v>
      </c>
      <c r="B42" s="32">
        <v>3</v>
      </c>
      <c r="C42" s="34">
        <f t="shared" si="0"/>
        <v>8.4104289318755253E-5</v>
      </c>
      <c r="D42" s="33">
        <f t="shared" si="1"/>
        <v>3.4482758620689655E-3</v>
      </c>
    </row>
    <row r="43" spans="1:4" x14ac:dyDescent="0.25">
      <c r="A43" s="31">
        <v>42</v>
      </c>
      <c r="B43" s="32">
        <v>8</v>
      </c>
      <c r="C43" s="34">
        <f t="shared" si="0"/>
        <v>2.2427810485001402E-4</v>
      </c>
      <c r="D43" s="33">
        <f t="shared" si="1"/>
        <v>9.4196804037005883E-3</v>
      </c>
    </row>
    <row r="44" spans="1:4" x14ac:dyDescent="0.25">
      <c r="A44" s="31">
        <v>43</v>
      </c>
      <c r="B44" s="32">
        <v>3</v>
      </c>
      <c r="C44" s="34">
        <f t="shared" si="0"/>
        <v>8.4104289318755253E-5</v>
      </c>
      <c r="D44" s="33">
        <f t="shared" si="1"/>
        <v>3.6164844407064758E-3</v>
      </c>
    </row>
    <row r="45" spans="1:4" x14ac:dyDescent="0.25">
      <c r="A45" s="31">
        <v>44</v>
      </c>
      <c r="B45" s="32">
        <v>4</v>
      </c>
      <c r="C45" s="34">
        <f t="shared" si="0"/>
        <v>1.1213905242500701E-4</v>
      </c>
      <c r="D45" s="33">
        <f t="shared" si="1"/>
        <v>4.9341183067003087E-3</v>
      </c>
    </row>
    <row r="46" spans="1:4" x14ac:dyDescent="0.25">
      <c r="A46" s="31">
        <v>45</v>
      </c>
      <c r="B46" s="32">
        <v>1</v>
      </c>
      <c r="C46" s="34">
        <f t="shared" si="0"/>
        <v>2.8034763106251752E-5</v>
      </c>
      <c r="D46" s="33">
        <f t="shared" si="1"/>
        <v>1.2615643397813289E-3</v>
      </c>
    </row>
    <row r="47" spans="1:4" x14ac:dyDescent="0.25">
      <c r="A47" s="31">
        <v>46</v>
      </c>
      <c r="B47" s="32">
        <v>3</v>
      </c>
      <c r="C47" s="34">
        <f t="shared" si="0"/>
        <v>8.4104289318755253E-5</v>
      </c>
      <c r="D47" s="33">
        <f t="shared" si="1"/>
        <v>3.8687973086627414E-3</v>
      </c>
    </row>
    <row r="48" spans="1:4" x14ac:dyDescent="0.25">
      <c r="A48" s="31">
        <v>47</v>
      </c>
      <c r="B48" s="32">
        <v>3</v>
      </c>
      <c r="C48" s="34">
        <f t="shared" si="0"/>
        <v>8.4104289318755253E-5</v>
      </c>
      <c r="D48" s="33">
        <f t="shared" si="1"/>
        <v>3.9529015979814968E-3</v>
      </c>
    </row>
    <row r="49" spans="1:4" x14ac:dyDescent="0.25">
      <c r="A49" s="31">
        <v>48</v>
      </c>
      <c r="B49" s="32">
        <v>2</v>
      </c>
      <c r="C49" s="34">
        <f t="shared" si="0"/>
        <v>5.6069526212503504E-5</v>
      </c>
      <c r="D49" s="33">
        <f t="shared" si="1"/>
        <v>2.6913372582001681E-3</v>
      </c>
    </row>
    <row r="50" spans="1:4" x14ac:dyDescent="0.25">
      <c r="A50" s="31">
        <v>49</v>
      </c>
      <c r="B50" s="32">
        <v>4</v>
      </c>
      <c r="C50" s="34">
        <f t="shared" si="0"/>
        <v>1.1213905242500701E-4</v>
      </c>
      <c r="D50" s="33">
        <f t="shared" si="1"/>
        <v>5.494813568825343E-3</v>
      </c>
    </row>
    <row r="51" spans="1:4" x14ac:dyDescent="0.25">
      <c r="A51" s="31">
        <v>50</v>
      </c>
      <c r="B51" s="32">
        <v>4</v>
      </c>
      <c r="C51" s="34">
        <f t="shared" si="0"/>
        <v>1.1213905242500701E-4</v>
      </c>
      <c r="D51" s="33">
        <f t="shared" si="1"/>
        <v>5.6069526212503508E-3</v>
      </c>
    </row>
    <row r="52" spans="1:4" x14ac:dyDescent="0.25">
      <c r="A52" s="31">
        <v>51</v>
      </c>
      <c r="B52" s="32">
        <v>3</v>
      </c>
      <c r="C52" s="34">
        <f t="shared" si="0"/>
        <v>8.4104289318755253E-5</v>
      </c>
      <c r="D52" s="33">
        <f t="shared" si="1"/>
        <v>4.2893187552565182E-3</v>
      </c>
    </row>
    <row r="53" spans="1:4" x14ac:dyDescent="0.25">
      <c r="A53" s="31">
        <v>52</v>
      </c>
      <c r="B53" s="32">
        <v>5</v>
      </c>
      <c r="C53" s="34">
        <f t="shared" si="0"/>
        <v>1.4017381553125876E-4</v>
      </c>
      <c r="D53" s="33">
        <f t="shared" si="1"/>
        <v>7.2890384076254554E-3</v>
      </c>
    </row>
    <row r="54" spans="1:4" x14ac:dyDescent="0.25">
      <c r="A54" s="31">
        <v>53</v>
      </c>
      <c r="B54" s="32">
        <v>3</v>
      </c>
      <c r="C54" s="34">
        <f t="shared" si="0"/>
        <v>8.4104289318755253E-5</v>
      </c>
      <c r="D54" s="33">
        <f t="shared" si="1"/>
        <v>4.4575273338940281E-3</v>
      </c>
    </row>
    <row r="55" spans="1:4" x14ac:dyDescent="0.25">
      <c r="A55" s="31">
        <v>54</v>
      </c>
      <c r="B55" s="32">
        <v>2</v>
      </c>
      <c r="C55" s="34">
        <f t="shared" si="0"/>
        <v>5.6069526212503504E-5</v>
      </c>
      <c r="D55" s="33">
        <f t="shared" si="1"/>
        <v>3.0277544154751891E-3</v>
      </c>
    </row>
    <row r="56" spans="1:4" x14ac:dyDescent="0.25">
      <c r="A56" s="31">
        <v>55</v>
      </c>
      <c r="B56" s="32">
        <v>5</v>
      </c>
      <c r="C56" s="34">
        <f t="shared" si="0"/>
        <v>1.4017381553125876E-4</v>
      </c>
      <c r="D56" s="33">
        <f t="shared" si="1"/>
        <v>7.7095598542192322E-3</v>
      </c>
    </row>
    <row r="57" spans="1:4" x14ac:dyDescent="0.25">
      <c r="A57" s="31">
        <v>56</v>
      </c>
      <c r="B57" s="32">
        <v>1</v>
      </c>
      <c r="C57" s="34">
        <f t="shared" si="0"/>
        <v>2.8034763106251752E-5</v>
      </c>
      <c r="D57" s="33">
        <f t="shared" si="1"/>
        <v>1.5699467339500982E-3</v>
      </c>
    </row>
    <row r="58" spans="1:4" x14ac:dyDescent="0.25">
      <c r="A58" s="31">
        <v>58</v>
      </c>
      <c r="B58" s="32">
        <v>1</v>
      </c>
      <c r="C58" s="34">
        <f t="shared" si="0"/>
        <v>2.8034763106251752E-5</v>
      </c>
      <c r="D58" s="33">
        <f t="shared" si="1"/>
        <v>1.6260162601626016E-3</v>
      </c>
    </row>
    <row r="59" spans="1:4" x14ac:dyDescent="0.25">
      <c r="A59" s="31">
        <v>59</v>
      </c>
      <c r="B59" s="32">
        <v>1</v>
      </c>
      <c r="C59" s="34">
        <f t="shared" si="0"/>
        <v>2.8034763106251752E-5</v>
      </c>
      <c r="D59" s="33">
        <f t="shared" si="1"/>
        <v>1.6540510232688533E-3</v>
      </c>
    </row>
    <row r="60" spans="1:4" x14ac:dyDescent="0.25">
      <c r="A60" s="31">
        <v>60</v>
      </c>
      <c r="B60" s="32">
        <v>3</v>
      </c>
      <c r="C60" s="34">
        <f t="shared" si="0"/>
        <v>8.4104289318755253E-5</v>
      </c>
      <c r="D60" s="33">
        <f t="shared" si="1"/>
        <v>5.0462573591253147E-3</v>
      </c>
    </row>
    <row r="61" spans="1:4" x14ac:dyDescent="0.25">
      <c r="A61" s="31">
        <v>61</v>
      </c>
      <c r="B61" s="32">
        <v>3</v>
      </c>
      <c r="C61" s="34">
        <f t="shared" si="0"/>
        <v>8.4104289318755253E-5</v>
      </c>
      <c r="D61" s="33">
        <f t="shared" si="1"/>
        <v>5.1303616484440701E-3</v>
      </c>
    </row>
    <row r="62" spans="1:4" x14ac:dyDescent="0.25">
      <c r="A62" s="31">
        <v>62</v>
      </c>
      <c r="B62" s="32">
        <v>2</v>
      </c>
      <c r="C62" s="34">
        <f t="shared" si="0"/>
        <v>5.6069526212503504E-5</v>
      </c>
      <c r="D62" s="33">
        <f t="shared" si="1"/>
        <v>3.4763106251752174E-3</v>
      </c>
    </row>
    <row r="63" spans="1:4" x14ac:dyDescent="0.25">
      <c r="A63" s="31">
        <v>63</v>
      </c>
      <c r="B63" s="32">
        <v>3</v>
      </c>
      <c r="C63" s="34">
        <f t="shared" si="0"/>
        <v>8.4104289318755253E-5</v>
      </c>
      <c r="D63" s="33">
        <f t="shared" si="1"/>
        <v>5.2985702270815808E-3</v>
      </c>
    </row>
    <row r="64" spans="1:4" x14ac:dyDescent="0.25">
      <c r="A64" s="31">
        <v>65</v>
      </c>
      <c r="B64" s="32">
        <v>2</v>
      </c>
      <c r="C64" s="34">
        <f t="shared" si="0"/>
        <v>5.6069526212503504E-5</v>
      </c>
      <c r="D64" s="33">
        <f t="shared" si="1"/>
        <v>3.6445192038127277E-3</v>
      </c>
    </row>
    <row r="65" spans="1:4" x14ac:dyDescent="0.25">
      <c r="A65" s="31">
        <v>67</v>
      </c>
      <c r="B65" s="32">
        <v>1</v>
      </c>
      <c r="C65" s="34">
        <f t="shared" si="0"/>
        <v>2.8034763106251752E-5</v>
      </c>
      <c r="D65" s="33">
        <f t="shared" si="1"/>
        <v>1.8783291281188675E-3</v>
      </c>
    </row>
    <row r="66" spans="1:4" x14ac:dyDescent="0.25">
      <c r="A66" s="31">
        <v>68</v>
      </c>
      <c r="B66" s="32">
        <v>2</v>
      </c>
      <c r="C66" s="34">
        <f t="shared" si="0"/>
        <v>5.6069526212503504E-5</v>
      </c>
      <c r="D66" s="33">
        <f t="shared" si="1"/>
        <v>3.8127277824502384E-3</v>
      </c>
    </row>
    <row r="67" spans="1:4" x14ac:dyDescent="0.25">
      <c r="A67" s="31">
        <v>70</v>
      </c>
      <c r="B67" s="32">
        <v>1</v>
      </c>
      <c r="C67" s="34">
        <f t="shared" ref="C67:C88" si="2">B67/$B$89</f>
        <v>2.8034763106251752E-5</v>
      </c>
      <c r="D67" s="33">
        <f t="shared" ref="D67:D88" si="3">C67*A67</f>
        <v>1.9624334174376226E-3</v>
      </c>
    </row>
    <row r="68" spans="1:4" x14ac:dyDescent="0.25">
      <c r="A68" s="31">
        <v>74</v>
      </c>
      <c r="B68" s="32">
        <v>1</v>
      </c>
      <c r="C68" s="34">
        <f t="shared" si="2"/>
        <v>2.8034763106251752E-5</v>
      </c>
      <c r="D68" s="33">
        <f t="shared" si="3"/>
        <v>2.0745724698626295E-3</v>
      </c>
    </row>
    <row r="69" spans="1:4" x14ac:dyDescent="0.25">
      <c r="A69" s="31">
        <v>78</v>
      </c>
      <c r="B69" s="32">
        <v>1</v>
      </c>
      <c r="C69" s="34">
        <f t="shared" si="2"/>
        <v>2.8034763106251752E-5</v>
      </c>
      <c r="D69" s="33">
        <f t="shared" si="3"/>
        <v>2.1867115222876368E-3</v>
      </c>
    </row>
    <row r="70" spans="1:4" x14ac:dyDescent="0.25">
      <c r="A70" s="31">
        <v>79</v>
      </c>
      <c r="B70" s="32">
        <v>1</v>
      </c>
      <c r="C70" s="34">
        <f t="shared" si="2"/>
        <v>2.8034763106251752E-5</v>
      </c>
      <c r="D70" s="33">
        <f t="shared" si="3"/>
        <v>2.2147462853938883E-3</v>
      </c>
    </row>
    <row r="71" spans="1:4" x14ac:dyDescent="0.25">
      <c r="A71" s="31">
        <v>80</v>
      </c>
      <c r="B71" s="32">
        <v>2</v>
      </c>
      <c r="C71" s="34">
        <f t="shared" si="2"/>
        <v>5.6069526212503504E-5</v>
      </c>
      <c r="D71" s="33">
        <f t="shared" si="3"/>
        <v>4.4855620970002804E-3</v>
      </c>
    </row>
    <row r="72" spans="1:4" x14ac:dyDescent="0.25">
      <c r="A72" s="31">
        <v>85</v>
      </c>
      <c r="B72" s="32">
        <v>1</v>
      </c>
      <c r="C72" s="34">
        <f t="shared" si="2"/>
        <v>2.8034763106251752E-5</v>
      </c>
      <c r="D72" s="33">
        <f t="shared" si="3"/>
        <v>2.382954864031399E-3</v>
      </c>
    </row>
    <row r="73" spans="1:4" x14ac:dyDescent="0.25">
      <c r="A73" s="31">
        <v>87</v>
      </c>
      <c r="B73" s="32">
        <v>1</v>
      </c>
      <c r="C73" s="34">
        <f t="shared" si="2"/>
        <v>2.8034763106251752E-5</v>
      </c>
      <c r="D73" s="33">
        <f t="shared" si="3"/>
        <v>2.4390243902439024E-3</v>
      </c>
    </row>
    <row r="74" spans="1:4" x14ac:dyDescent="0.25">
      <c r="A74" s="31">
        <v>88</v>
      </c>
      <c r="B74" s="32">
        <v>2</v>
      </c>
      <c r="C74" s="34">
        <f t="shared" si="2"/>
        <v>5.6069526212503504E-5</v>
      </c>
      <c r="D74" s="33">
        <f t="shared" si="3"/>
        <v>4.9341183067003087E-3</v>
      </c>
    </row>
    <row r="75" spans="1:4" x14ac:dyDescent="0.25">
      <c r="A75" s="31">
        <v>89</v>
      </c>
      <c r="B75" s="32">
        <v>1</v>
      </c>
      <c r="C75" s="34">
        <f t="shared" si="2"/>
        <v>2.8034763106251752E-5</v>
      </c>
      <c r="D75" s="33">
        <f t="shared" si="3"/>
        <v>2.4950939164564059E-3</v>
      </c>
    </row>
    <row r="76" spans="1:4" x14ac:dyDescent="0.25">
      <c r="A76" s="31">
        <v>91</v>
      </c>
      <c r="B76" s="32">
        <v>1</v>
      </c>
      <c r="C76" s="34">
        <f t="shared" si="2"/>
        <v>2.8034763106251752E-5</v>
      </c>
      <c r="D76" s="33">
        <f t="shared" si="3"/>
        <v>2.5511634426689093E-3</v>
      </c>
    </row>
    <row r="77" spans="1:4" x14ac:dyDescent="0.25">
      <c r="A77" s="31">
        <v>93</v>
      </c>
      <c r="B77" s="32">
        <v>2</v>
      </c>
      <c r="C77" s="34">
        <f t="shared" si="2"/>
        <v>5.6069526212503504E-5</v>
      </c>
      <c r="D77" s="33">
        <f t="shared" si="3"/>
        <v>5.2144659377628255E-3</v>
      </c>
    </row>
    <row r="78" spans="1:4" x14ac:dyDescent="0.25">
      <c r="A78" s="31">
        <v>95</v>
      </c>
      <c r="B78" s="32">
        <v>2</v>
      </c>
      <c r="C78" s="34">
        <f t="shared" si="2"/>
        <v>5.6069526212503504E-5</v>
      </c>
      <c r="D78" s="33">
        <f t="shared" si="3"/>
        <v>5.3266049901878332E-3</v>
      </c>
    </row>
    <row r="79" spans="1:4" x14ac:dyDescent="0.25">
      <c r="A79" s="31">
        <v>99</v>
      </c>
      <c r="B79" s="32">
        <v>1</v>
      </c>
      <c r="C79" s="34">
        <f t="shared" si="2"/>
        <v>2.8034763106251752E-5</v>
      </c>
      <c r="D79" s="33">
        <f t="shared" si="3"/>
        <v>2.7754415475189234E-3</v>
      </c>
    </row>
    <row r="80" spans="1:4" x14ac:dyDescent="0.25">
      <c r="A80" s="31">
        <v>108</v>
      </c>
      <c r="B80" s="32">
        <v>1</v>
      </c>
      <c r="C80" s="34">
        <f t="shared" si="2"/>
        <v>2.8034763106251752E-5</v>
      </c>
      <c r="D80" s="33">
        <f t="shared" si="3"/>
        <v>3.0277544154751891E-3</v>
      </c>
    </row>
    <row r="81" spans="1:4" x14ac:dyDescent="0.25">
      <c r="A81" s="31">
        <v>109</v>
      </c>
      <c r="B81" s="32">
        <v>1</v>
      </c>
      <c r="C81" s="34">
        <f t="shared" si="2"/>
        <v>2.8034763106251752E-5</v>
      </c>
      <c r="D81" s="33">
        <f t="shared" si="3"/>
        <v>3.055789178581441E-3</v>
      </c>
    </row>
    <row r="82" spans="1:4" x14ac:dyDescent="0.25">
      <c r="A82" s="31">
        <v>111</v>
      </c>
      <c r="B82" s="32">
        <v>1</v>
      </c>
      <c r="C82" s="34">
        <f t="shared" si="2"/>
        <v>2.8034763106251752E-5</v>
      </c>
      <c r="D82" s="33">
        <f t="shared" si="3"/>
        <v>3.1118587047939445E-3</v>
      </c>
    </row>
    <row r="83" spans="1:4" x14ac:dyDescent="0.25">
      <c r="A83" s="31">
        <v>124</v>
      </c>
      <c r="B83" s="32">
        <v>1</v>
      </c>
      <c r="C83" s="34">
        <f t="shared" si="2"/>
        <v>2.8034763106251752E-5</v>
      </c>
      <c r="D83" s="33">
        <f t="shared" si="3"/>
        <v>3.4763106251752174E-3</v>
      </c>
    </row>
    <row r="84" spans="1:4" x14ac:dyDescent="0.25">
      <c r="A84" s="31">
        <v>126</v>
      </c>
      <c r="B84" s="32">
        <v>2</v>
      </c>
      <c r="C84" s="34">
        <f t="shared" si="2"/>
        <v>5.6069526212503504E-5</v>
      </c>
      <c r="D84" s="33">
        <f t="shared" si="3"/>
        <v>7.0647603027754417E-3</v>
      </c>
    </row>
    <row r="85" spans="1:4" x14ac:dyDescent="0.25">
      <c r="A85" s="31">
        <v>135</v>
      </c>
      <c r="B85" s="32">
        <v>1</v>
      </c>
      <c r="C85" s="34">
        <f t="shared" si="2"/>
        <v>2.8034763106251752E-5</v>
      </c>
      <c r="D85" s="33">
        <f t="shared" si="3"/>
        <v>3.7846930193439865E-3</v>
      </c>
    </row>
    <row r="86" spans="1:4" x14ac:dyDescent="0.25">
      <c r="A86" s="31">
        <v>143</v>
      </c>
      <c r="B86" s="32">
        <v>1</v>
      </c>
      <c r="C86" s="34">
        <f t="shared" si="2"/>
        <v>2.8034763106251752E-5</v>
      </c>
      <c r="D86" s="33">
        <f t="shared" si="3"/>
        <v>4.0089711241940006E-3</v>
      </c>
    </row>
    <row r="87" spans="1:4" x14ac:dyDescent="0.25">
      <c r="A87" s="31">
        <v>144</v>
      </c>
      <c r="B87" s="32">
        <v>1</v>
      </c>
      <c r="C87" s="34">
        <f t="shared" si="2"/>
        <v>2.8034763106251752E-5</v>
      </c>
      <c r="D87" s="33">
        <f t="shared" si="3"/>
        <v>4.0370058873002521E-3</v>
      </c>
    </row>
    <row r="88" spans="1:4" x14ac:dyDescent="0.25">
      <c r="A88" s="31">
        <v>146</v>
      </c>
      <c r="B88" s="32">
        <v>1</v>
      </c>
      <c r="C88" s="34">
        <f t="shared" si="2"/>
        <v>2.8034763106251752E-5</v>
      </c>
      <c r="D88" s="33">
        <f t="shared" si="3"/>
        <v>4.093075413512756E-3</v>
      </c>
    </row>
    <row r="89" spans="1:4" x14ac:dyDescent="0.25">
      <c r="B89" s="33">
        <f>SUM(B1:B88)</f>
        <v>35670</v>
      </c>
      <c r="D89" s="35">
        <f>SUM(D2:D88)</f>
        <v>2.74093075413513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Sheet1</vt:lpstr>
      <vt:lpstr>datos_consideracion</vt:lpstr>
      <vt:lpstr>participante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Enrique Medina</cp:lastModifiedBy>
  <dcterms:created xsi:type="dcterms:W3CDTF">2019-04-29T20:09:34Z</dcterms:created>
  <dcterms:modified xsi:type="dcterms:W3CDTF">2019-05-28T21:29:13Z</dcterms:modified>
</cp:coreProperties>
</file>