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L:\Ministry of Finance - Procurement Unit\INGP\"/>
    </mc:Choice>
  </mc:AlternateContent>
  <xr:revisionPtr revIDLastSave="0" documentId="14_{662701C0-70BC-4815-ACEE-97F23236E407}" xr6:coauthVersionLast="36" xr6:coauthVersionMax="36" xr10:uidLastSave="{00000000-0000-0000-0000-000000000000}"/>
  <bookViews>
    <workbookView xWindow="0" yWindow="0" windowWidth="23040" windowHeight="8196" xr2:uid="{00000000-000D-0000-FFFF-FFFF00000000}"/>
  </bookViews>
  <sheets>
    <sheet name="Sheet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4" i="2" l="1"/>
  <c r="G23" i="2" s="1"/>
  <c r="F14" i="2"/>
  <c r="F23" i="2" s="1"/>
  <c r="G11" i="2"/>
  <c r="F11" i="2"/>
  <c r="C11" i="2"/>
  <c r="C23" i="2"/>
  <c r="G22" i="2"/>
  <c r="F22" i="2"/>
  <c r="C10" i="2"/>
  <c r="C22" i="2" s="1"/>
  <c r="G17" i="2"/>
  <c r="C17" i="2"/>
  <c r="D23" i="2" l="1"/>
  <c r="D17" i="2"/>
  <c r="F13" i="2"/>
  <c r="G27" i="2" l="1"/>
  <c r="D22" i="2"/>
</calcChain>
</file>

<file path=xl/sharedStrings.xml><?xml version="1.0" encoding="utf-8"?>
<sst xmlns="http://schemas.openxmlformats.org/spreadsheetml/2006/main" count="44" uniqueCount="34">
  <si>
    <t>Public Procurement Questionnaire</t>
  </si>
  <si>
    <t>Adjudicated/Awarded</t>
  </si>
  <si>
    <t>Competitive Procedure</t>
  </si>
  <si>
    <t>Direct Award</t>
  </si>
  <si>
    <t>Observations</t>
  </si>
  <si>
    <t>Goods and Services</t>
  </si>
  <si>
    <t xml:space="preserve">     Number (#)</t>
  </si>
  <si>
    <t xml:space="preserve">     Value ($)</t>
  </si>
  <si>
    <t>Works</t>
  </si>
  <si>
    <t>Consultancies</t>
  </si>
  <si>
    <t>Others</t>
  </si>
  <si>
    <t>Total procedures</t>
  </si>
  <si>
    <t>Suppliers and contractors</t>
  </si>
  <si>
    <t>Average proposals/offers in bidding processes</t>
  </si>
  <si>
    <t>Average duration of bidding processes</t>
  </si>
  <si>
    <t xml:space="preserve">     Number of days (#)</t>
  </si>
  <si>
    <t>Mention the five most relevant advances (results, achievements, tools, regulations, systems, platforms, etc.) of the Public Procurement System during 2018:</t>
  </si>
  <si>
    <t xml:space="preserve">
Instructions: please respond to the information required in each of the cells marked in yellow. If you wish to comment or clarify the information, please put it in the cell corresponding to Observations.</t>
  </si>
  <si>
    <t>Country:</t>
  </si>
  <si>
    <t>Null, Void or Cancelled</t>
  </si>
  <si>
    <t>Procurement processes/tenders between January 1 and December 31, 2018</t>
  </si>
  <si>
    <t>July5, 2019 Belize signs CARICOM Public Procurement Protocols and Provisional application.</t>
  </si>
  <si>
    <t>Mar 20-26 Training for Procurement Offcials on GP (beginner level)</t>
  </si>
  <si>
    <t>June 27-28, 2019 Workshop for Project Managers and Procurment Specialists : When Evaluations go Wrong: WS for Central Government and Other Public Bodies</t>
  </si>
  <si>
    <r>
      <t>J</t>
    </r>
    <r>
      <rPr>
        <sz val="11"/>
        <color theme="1"/>
        <rFont val="Calibri"/>
        <family val="2"/>
        <scheme val="minor"/>
      </rPr>
      <t>une 28 Attend Workshop in Washington DC: Digital Innovation in Publci Procurement</t>
    </r>
  </si>
  <si>
    <t>July 4, 2019 Follow Workshop for March training</t>
  </si>
  <si>
    <t>April 2018 -  Increased Threshold for Tenders from BZ $20,000 to BZ $50,000</t>
  </si>
  <si>
    <t>April 2018 Circulars issued with new instructions for thresholds</t>
  </si>
  <si>
    <t>August 2018 completed first year of Procurement Unit</t>
  </si>
  <si>
    <t xml:space="preserve">Compilation of statistics, number and value of  contracts by Ministry,by Tender method and by funding source and name of contractors </t>
  </si>
  <si>
    <t>Attended annual conference in Washington DC in September</t>
  </si>
  <si>
    <t>30-40</t>
  </si>
  <si>
    <t>* Fiscal Year in Belize runs from April 1 - March 30</t>
  </si>
  <si>
    <t>in Belize Dollars (BZ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</si>
</sst>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7">
    <font>
      <sz val="12"/>
      <color theme="1"/>
      <name val="Calibri"/>
      <family val="2"/>
      <scheme val="minor"/>
    </font>
    <font>
      <sz val="11"/>
      <color theme="1"/>
      <name val="Calibri"/>
      <family val="2"/>
      <scheme val="minor"/>
    </font>
    <font>
      <b/>
      <sz val="12"/>
      <color theme="1"/>
      <name val="Calibri"/>
      <family val="2"/>
      <scheme val="minor"/>
    </font>
    <font>
      <sz val="14"/>
      <color theme="1"/>
      <name val="Calibri"/>
      <family val="2"/>
      <scheme val="minor"/>
    </font>
    <font>
      <b/>
      <sz val="16"/>
      <color theme="1"/>
      <name val="Calibri (Body)"/>
    </font>
    <font>
      <b/>
      <sz val="14"/>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theme="0"/>
      </top>
      <bottom/>
      <diagonal/>
    </border>
    <border>
      <left/>
      <right/>
      <top style="thin">
        <color theme="0"/>
      </top>
      <bottom style="thin">
        <color theme="0"/>
      </bottom>
      <diagonal/>
    </border>
    <border>
      <left style="thin">
        <color theme="0"/>
      </left>
      <right/>
      <top/>
      <bottom/>
      <diagonal/>
    </border>
    <border>
      <left/>
      <right style="thin">
        <color theme="0"/>
      </right>
      <top style="thin">
        <color theme="0"/>
      </top>
      <bottom style="thin">
        <color theme="0"/>
      </bottom>
      <diagonal/>
    </border>
    <border>
      <left/>
      <right style="thin">
        <color theme="0"/>
      </right>
      <top/>
      <bottom/>
      <diagonal/>
    </border>
    <border>
      <left/>
      <right/>
      <top/>
      <bottom style="thin">
        <color theme="0"/>
      </bottom>
      <diagonal/>
    </border>
    <border>
      <left style="thin">
        <color theme="0"/>
      </left>
      <right/>
      <top style="thin">
        <color theme="0"/>
      </top>
      <bottom style="thick">
        <color indexed="64"/>
      </bottom>
      <diagonal/>
    </border>
    <border>
      <left style="thin">
        <color theme="0"/>
      </left>
      <right style="thin">
        <color theme="0"/>
      </right>
      <top style="thin">
        <color theme="0"/>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thin">
        <color theme="0"/>
      </right>
      <top style="thin">
        <color theme="0"/>
      </top>
      <bottom style="thin">
        <color indexed="64"/>
      </bottom>
      <diagonal/>
    </border>
  </borders>
  <cellStyleXfs count="2">
    <xf numFmtId="0" fontId="0" fillId="0" borderId="0"/>
    <xf numFmtId="43" fontId="6" fillId="0" borderId="0" applyFont="0" applyFill="0" applyBorder="0" applyAlignment="0" applyProtection="0"/>
  </cellStyleXfs>
  <cellXfs count="88">
    <xf numFmtId="0" fontId="0" fillId="0" borderId="0" xfId="0"/>
    <xf numFmtId="0" fontId="0" fillId="0" borderId="1" xfId="0" applyBorder="1"/>
    <xf numFmtId="0" fontId="0" fillId="2" borderId="1" xfId="0" applyFill="1" applyBorder="1"/>
    <xf numFmtId="0" fontId="0" fillId="2" borderId="8" xfId="0" applyFill="1" applyBorder="1"/>
    <xf numFmtId="0" fontId="0" fillId="0" borderId="8" xfId="0" applyBorder="1"/>
    <xf numFmtId="0" fontId="0" fillId="2" borderId="10" xfId="0" applyFill="1" applyBorder="1"/>
    <xf numFmtId="0" fontId="0" fillId="2" borderId="11" xfId="0" applyFill="1" applyBorder="1"/>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0" fillId="2" borderId="15" xfId="0" applyFill="1" applyBorder="1"/>
    <xf numFmtId="0" fontId="0" fillId="0" borderId="16" xfId="0" applyBorder="1"/>
    <xf numFmtId="0" fontId="0" fillId="2" borderId="16" xfId="0" applyFill="1" applyBorder="1"/>
    <xf numFmtId="0" fontId="0" fillId="2" borderId="18" xfId="0" applyFill="1" applyBorder="1"/>
    <xf numFmtId="0" fontId="2" fillId="2" borderId="19" xfId="0" applyFont="1" applyFill="1" applyBorder="1"/>
    <xf numFmtId="0" fontId="0" fillId="2" borderId="19" xfId="0" applyFill="1" applyBorder="1"/>
    <xf numFmtId="0" fontId="0" fillId="2" borderId="20" xfId="0" applyFill="1" applyBorder="1"/>
    <xf numFmtId="0" fontId="2" fillId="2" borderId="21" xfId="0" applyFont="1" applyFill="1" applyBorder="1"/>
    <xf numFmtId="0" fontId="0" fillId="2" borderId="7" xfId="0" applyFill="1" applyBorder="1"/>
    <xf numFmtId="0" fontId="0" fillId="2" borderId="19" xfId="0" applyFill="1" applyBorder="1" applyAlignment="1">
      <alignment horizontal="left" vertical="top" wrapText="1"/>
    </xf>
    <xf numFmtId="0" fontId="0" fillId="2" borderId="20" xfId="0" applyFill="1" applyBorder="1" applyAlignment="1">
      <alignment horizontal="left" vertical="top" wrapText="1"/>
    </xf>
    <xf numFmtId="0" fontId="0" fillId="0" borderId="19" xfId="0" applyFill="1" applyBorder="1"/>
    <xf numFmtId="0" fontId="0" fillId="0" borderId="20" xfId="0" applyFill="1" applyBorder="1"/>
    <xf numFmtId="0" fontId="2" fillId="2" borderId="7" xfId="0" applyFont="1" applyFill="1" applyBorder="1" applyAlignment="1">
      <alignment horizontal="center" vertical="center" wrapText="1"/>
    </xf>
    <xf numFmtId="0" fontId="0" fillId="0" borderId="19" xfId="0" applyBorder="1"/>
    <xf numFmtId="0" fontId="0" fillId="0" borderId="20" xfId="0" applyBorder="1"/>
    <xf numFmtId="0" fontId="0" fillId="3" borderId="16" xfId="0" applyFill="1" applyBorder="1"/>
    <xf numFmtId="0" fontId="0" fillId="3" borderId="1" xfId="0" applyFill="1" applyBorder="1"/>
    <xf numFmtId="0" fontId="0" fillId="3" borderId="8" xfId="0" applyFill="1" applyBorder="1"/>
    <xf numFmtId="0" fontId="0" fillId="3" borderId="19" xfId="0" applyFill="1" applyBorder="1"/>
    <xf numFmtId="0" fontId="2" fillId="2" borderId="18" xfId="0" applyFont="1" applyFill="1" applyBorder="1" applyAlignment="1">
      <alignment horizontal="left" vertical="top" wrapText="1"/>
    </xf>
    <xf numFmtId="0" fontId="2" fillId="2" borderId="19" xfId="0" applyFont="1" applyFill="1" applyBorder="1" applyAlignment="1">
      <alignment horizontal="left" vertical="top" wrapText="1"/>
    </xf>
    <xf numFmtId="0" fontId="0" fillId="2" borderId="29" xfId="0" applyFill="1" applyBorder="1" applyAlignment="1">
      <alignment horizontal="center"/>
    </xf>
    <xf numFmtId="0" fontId="0" fillId="2" borderId="30" xfId="0" applyFill="1" applyBorder="1" applyAlignment="1">
      <alignment horizontal="center"/>
    </xf>
    <xf numFmtId="0" fontId="0" fillId="2" borderId="31" xfId="0" applyFill="1" applyBorder="1" applyAlignment="1">
      <alignment horizontal="center"/>
    </xf>
    <xf numFmtId="0" fontId="0" fillId="3" borderId="32" xfId="0" applyFill="1" applyBorder="1"/>
    <xf numFmtId="0" fontId="0" fillId="3" borderId="22" xfId="0" applyFill="1" applyBorder="1"/>
    <xf numFmtId="0" fontId="0" fillId="3" borderId="26" xfId="0" applyFill="1" applyBorder="1"/>
    <xf numFmtId="0" fontId="0" fillId="0" borderId="3" xfId="0" applyBorder="1"/>
    <xf numFmtId="0" fontId="0" fillId="0" borderId="5" xfId="0" applyBorder="1"/>
    <xf numFmtId="0" fontId="4" fillId="0" borderId="6" xfId="0" applyFont="1" applyBorder="1" applyAlignment="1">
      <alignment horizontal="center" vertical="center"/>
    </xf>
    <xf numFmtId="0" fontId="0" fillId="0" borderId="38" xfId="0" applyBorder="1"/>
    <xf numFmtId="0" fontId="0" fillId="0" borderId="36" xfId="0" applyBorder="1"/>
    <xf numFmtId="0" fontId="0" fillId="0" borderId="37" xfId="0" applyBorder="1"/>
    <xf numFmtId="0" fontId="0" fillId="0" borderId="39" xfId="0" applyBorder="1"/>
    <xf numFmtId="0" fontId="0" fillId="0" borderId="40" xfId="0" applyBorder="1"/>
    <xf numFmtId="0" fontId="0" fillId="0" borderId="2" xfId="0" applyBorder="1"/>
    <xf numFmtId="0" fontId="0" fillId="0" borderId="6" xfId="0" applyBorder="1"/>
    <xf numFmtId="0" fontId="4" fillId="0" borderId="2" xfId="0" applyFont="1" applyBorder="1" applyAlignment="1">
      <alignment horizontal="center" vertical="center"/>
    </xf>
    <xf numFmtId="0" fontId="0" fillId="0" borderId="41" xfId="0" applyBorder="1"/>
    <xf numFmtId="0" fontId="0" fillId="0" borderId="4" xfId="0" applyBorder="1"/>
    <xf numFmtId="0" fontId="4" fillId="0" borderId="4" xfId="0" applyFont="1" applyBorder="1" applyAlignment="1">
      <alignment horizontal="center" vertical="center"/>
    </xf>
    <xf numFmtId="0" fontId="3" fillId="0" borderId="37" xfId="0" applyFont="1" applyBorder="1"/>
    <xf numFmtId="0" fontId="0" fillId="0" borderId="42" xfId="0" applyBorder="1"/>
    <xf numFmtId="0" fontId="0" fillId="0" borderId="43" xfId="0" applyBorder="1"/>
    <xf numFmtId="0" fontId="5" fillId="0" borderId="2" xfId="0" applyFont="1" applyBorder="1" applyAlignment="1">
      <alignment horizontal="left" vertical="center"/>
    </xf>
    <xf numFmtId="0" fontId="0" fillId="3" borderId="47" xfId="0" applyFill="1" applyBorder="1"/>
    <xf numFmtId="0" fontId="4" fillId="0" borderId="41" xfId="0" applyFont="1" applyBorder="1" applyAlignment="1">
      <alignment horizontal="center" vertical="center"/>
    </xf>
    <xf numFmtId="0" fontId="0" fillId="2" borderId="34" xfId="0" applyFill="1" applyBorder="1" applyAlignment="1">
      <alignment horizontal="justify" vertical="top" wrapText="1"/>
    </xf>
    <xf numFmtId="0" fontId="0" fillId="2" borderId="35" xfId="0" applyFill="1" applyBorder="1" applyAlignment="1">
      <alignment horizontal="justify" vertical="top" wrapText="1"/>
    </xf>
    <xf numFmtId="0" fontId="0" fillId="2" borderId="10" xfId="0" applyFill="1" applyBorder="1" applyAlignment="1">
      <alignment horizontal="justify" vertical="top" wrapText="1"/>
    </xf>
    <xf numFmtId="0" fontId="2" fillId="2" borderId="44" xfId="0" applyFont="1" applyFill="1" applyBorder="1" applyAlignment="1">
      <alignment horizontal="left" wrapText="1"/>
    </xf>
    <xf numFmtId="0" fontId="2" fillId="2" borderId="45" xfId="0" applyFont="1" applyFill="1" applyBorder="1" applyAlignment="1">
      <alignment horizontal="left" wrapText="1"/>
    </xf>
    <xf numFmtId="0" fontId="2" fillId="2" borderId="46" xfId="0" applyFont="1" applyFill="1" applyBorder="1" applyAlignment="1">
      <alignment horizontal="left" wrapText="1"/>
    </xf>
    <xf numFmtId="43" fontId="0" fillId="3" borderId="16" xfId="1" applyFont="1" applyFill="1" applyBorder="1"/>
    <xf numFmtId="43" fontId="0" fillId="3" borderId="1" xfId="1" applyFont="1" applyFill="1" applyBorder="1"/>
    <xf numFmtId="43" fontId="0" fillId="3" borderId="8" xfId="1" applyFont="1" applyFill="1" applyBorder="1"/>
    <xf numFmtId="43" fontId="0" fillId="0" borderId="17" xfId="1" applyFont="1" applyBorder="1"/>
    <xf numFmtId="43" fontId="0" fillId="0" borderId="9" xfId="1" applyFont="1" applyBorder="1"/>
    <xf numFmtId="43" fontId="0" fillId="2" borderId="9" xfId="1" applyFont="1" applyFill="1" applyBorder="1"/>
    <xf numFmtId="0" fontId="0" fillId="3" borderId="23" xfId="0" applyFill="1" applyBorder="1" applyAlignment="1">
      <alignment horizontal="left" wrapText="1"/>
    </xf>
    <xf numFmtId="0" fontId="0" fillId="3" borderId="24" xfId="0" applyFill="1" applyBorder="1" applyAlignment="1">
      <alignment horizontal="left" wrapText="1"/>
    </xf>
    <xf numFmtId="0" fontId="0" fillId="3" borderId="25" xfId="0" applyFill="1" applyBorder="1" applyAlignment="1">
      <alignment horizontal="left" wrapText="1"/>
    </xf>
    <xf numFmtId="0" fontId="0" fillId="3" borderId="32" xfId="0" applyFill="1" applyBorder="1" applyAlignment="1">
      <alignment horizontal="left" wrapText="1"/>
    </xf>
    <xf numFmtId="0" fontId="0" fillId="3" borderId="22" xfId="0" applyFill="1" applyBorder="1" applyAlignment="1">
      <alignment horizontal="left" wrapText="1"/>
    </xf>
    <xf numFmtId="0" fontId="0" fillId="3" borderId="26" xfId="0" applyFill="1" applyBorder="1" applyAlignment="1">
      <alignment horizontal="left" wrapText="1"/>
    </xf>
    <xf numFmtId="17" fontId="0" fillId="3" borderId="32" xfId="0" applyNumberFormat="1" applyFill="1" applyBorder="1" applyAlignment="1">
      <alignment horizontal="left"/>
    </xf>
    <xf numFmtId="17" fontId="0" fillId="3" borderId="22" xfId="0" applyNumberFormat="1" applyFill="1" applyBorder="1" applyAlignment="1">
      <alignment horizontal="left"/>
    </xf>
    <xf numFmtId="17" fontId="0" fillId="3" borderId="26" xfId="0" applyNumberFormat="1" applyFill="1" applyBorder="1" applyAlignment="1">
      <alignment horizontal="left"/>
    </xf>
    <xf numFmtId="0" fontId="0" fillId="3" borderId="33" xfId="0" applyFill="1" applyBorder="1" applyAlignment="1">
      <alignment horizontal="left" wrapText="1"/>
    </xf>
    <xf numFmtId="0" fontId="0" fillId="3" borderId="27" xfId="0" applyFill="1" applyBorder="1" applyAlignment="1">
      <alignment horizontal="left" wrapText="1"/>
    </xf>
    <xf numFmtId="0" fontId="0" fillId="3" borderId="28" xfId="0" applyFill="1" applyBorder="1" applyAlignment="1">
      <alignment horizontal="left" wrapText="1"/>
    </xf>
    <xf numFmtId="0" fontId="0" fillId="3" borderId="20" xfId="0" applyFill="1" applyBorder="1" applyAlignment="1">
      <alignment horizontal="right"/>
    </xf>
    <xf numFmtId="0" fontId="0" fillId="2" borderId="0" xfId="0" applyFill="1" applyBorder="1"/>
    <xf numFmtId="43" fontId="0" fillId="0" borderId="0" xfId="1" applyFont="1" applyBorder="1"/>
    <xf numFmtId="43" fontId="0" fillId="2" borderId="0" xfId="1" applyFont="1" applyFill="1" applyBorder="1"/>
    <xf numFmtId="0" fontId="0" fillId="0" borderId="0" xfId="0" applyBorder="1"/>
    <xf numFmtId="43" fontId="0" fillId="0" borderId="0" xfId="0" applyNumberFormat="1"/>
  </cellXfs>
  <cellStyles count="2">
    <cellStyle name="Comma" xfId="1" builtinId="3"/>
    <cellStyle name="Normal" xfId="0" builtinId="0"/>
  </cellStyles>
  <dxfs count="0"/>
  <tableStyles count="0" defaultTableStyle="TableStyleMedium2" defaultPivotStyle="PivotStyleLight16"/>
  <colors>
    <mruColors>
      <color rgb="FF7CA3F2"/>
      <color rgb="FF6EC5F2"/>
      <color rgb="FF6CABF2"/>
      <color rgb="FFF492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1"/>
  <sheetViews>
    <sheetView tabSelected="1" zoomScaleNormal="100" workbookViewId="0">
      <selection activeCell="C32" sqref="C32"/>
    </sheetView>
  </sheetViews>
  <sheetFormatPr defaultColWidth="8.69921875" defaultRowHeight="15.6"/>
  <cols>
    <col min="1" max="1" width="16.3984375" customWidth="1"/>
    <col min="2" max="2" width="21.19921875" customWidth="1"/>
    <col min="3" max="3" width="19.69921875" customWidth="1"/>
    <col min="4" max="4" width="15.69921875" customWidth="1"/>
    <col min="5" max="5" width="2.69921875" customWidth="1"/>
    <col min="6" max="7" width="15.69921875" customWidth="1"/>
    <col min="8" max="8" width="2.19921875" customWidth="1"/>
    <col min="9" max="9" width="75.19921875" customWidth="1"/>
  </cols>
  <sheetData>
    <row r="1" spans="1:12" ht="16.2" customHeight="1">
      <c r="A1" s="41"/>
      <c r="B1" s="39"/>
      <c r="C1" s="38"/>
      <c r="D1" s="39"/>
      <c r="E1" s="49"/>
      <c r="F1" s="38"/>
      <c r="G1" s="38"/>
      <c r="H1" s="39"/>
      <c r="I1" s="39"/>
      <c r="J1" s="49"/>
      <c r="K1" s="49"/>
      <c r="L1" s="49"/>
    </row>
    <row r="2" spans="1:12" ht="31.95" customHeight="1">
      <c r="A2" s="45"/>
      <c r="B2" s="57" t="s">
        <v>0</v>
      </c>
      <c r="C2" s="57"/>
      <c r="D2" s="57"/>
      <c r="E2" s="57"/>
      <c r="F2" s="57"/>
      <c r="G2" s="57"/>
      <c r="H2" s="57"/>
      <c r="I2" s="57"/>
      <c r="J2" s="38"/>
    </row>
    <row r="3" spans="1:12" ht="30" customHeight="1">
      <c r="B3" s="55" t="s">
        <v>18</v>
      </c>
      <c r="C3" s="48"/>
      <c r="D3" s="48"/>
      <c r="E3" s="48"/>
      <c r="F3" s="48"/>
      <c r="G3" s="48"/>
      <c r="H3" s="40"/>
      <c r="I3" s="51"/>
      <c r="J3" s="50"/>
    </row>
    <row r="4" spans="1:12" ht="19.95" customHeight="1">
      <c r="A4" s="45"/>
      <c r="B4" s="56"/>
      <c r="C4" s="38"/>
      <c r="D4" s="39"/>
      <c r="E4" s="49"/>
      <c r="F4" s="38"/>
      <c r="G4" s="38"/>
      <c r="H4" s="46"/>
      <c r="I4" s="39"/>
      <c r="J4" s="50"/>
    </row>
    <row r="5" spans="1:12">
      <c r="B5" s="39"/>
      <c r="C5" s="46"/>
      <c r="D5" s="42"/>
      <c r="E5" s="47"/>
      <c r="F5" s="46"/>
      <c r="G5" s="46"/>
      <c r="H5" s="44"/>
      <c r="I5" s="43"/>
      <c r="J5" s="50"/>
    </row>
    <row r="6" spans="1:12" ht="18">
      <c r="A6" s="45"/>
      <c r="B6" s="52" t="s">
        <v>20</v>
      </c>
      <c r="C6" s="43"/>
      <c r="D6" s="42"/>
      <c r="E6" s="42"/>
      <c r="F6" s="43"/>
      <c r="G6" s="44"/>
      <c r="H6" s="46"/>
      <c r="I6" s="46"/>
    </row>
    <row r="7" spans="1:12" ht="7.95" customHeight="1" thickBot="1">
      <c r="B7" s="54"/>
      <c r="C7" s="53"/>
      <c r="D7" s="54"/>
      <c r="E7" s="53"/>
      <c r="G7" s="54"/>
      <c r="I7" s="54"/>
      <c r="J7" s="42"/>
    </row>
    <row r="8" spans="1:12" ht="32.4" thickTop="1" thickBot="1">
      <c r="B8" s="18"/>
      <c r="C8" s="9" t="s">
        <v>1</v>
      </c>
      <c r="D8" s="7" t="s">
        <v>19</v>
      </c>
      <c r="E8" s="7"/>
      <c r="F8" s="7" t="s">
        <v>2</v>
      </c>
      <c r="G8" s="8" t="s">
        <v>3</v>
      </c>
      <c r="I8" s="23" t="s">
        <v>4</v>
      </c>
    </row>
    <row r="9" spans="1:12" ht="16.2" thickTop="1">
      <c r="B9" s="17" t="s">
        <v>5</v>
      </c>
      <c r="C9" s="10"/>
      <c r="D9" s="5"/>
      <c r="E9" s="5"/>
      <c r="F9" s="5"/>
      <c r="G9" s="6"/>
      <c r="I9" s="13"/>
    </row>
    <row r="10" spans="1:12">
      <c r="B10" s="15" t="s">
        <v>6</v>
      </c>
      <c r="C10" s="26">
        <f>93+41-6</f>
        <v>128</v>
      </c>
      <c r="D10" s="27">
        <v>0</v>
      </c>
      <c r="E10" s="2"/>
      <c r="F10" s="27">
        <v>90</v>
      </c>
      <c r="G10" s="28">
        <v>37</v>
      </c>
      <c r="I10" s="24"/>
    </row>
    <row r="11" spans="1:12">
      <c r="B11" s="15" t="s">
        <v>7</v>
      </c>
      <c r="C11" s="64">
        <f>41667066.22+(19832257.79-1872234)</f>
        <v>59627090.009999998</v>
      </c>
      <c r="D11" s="65">
        <v>0</v>
      </c>
      <c r="E11" s="2"/>
      <c r="F11" s="65">
        <f>40442922.62+1960689.07+208542.5-1872234</f>
        <v>40739920.189999998</v>
      </c>
      <c r="G11" s="66">
        <f>1015601.1+17871568.72</f>
        <v>18887169.82</v>
      </c>
      <c r="I11" s="24"/>
    </row>
    <row r="12" spans="1:12">
      <c r="B12" s="14" t="s">
        <v>8</v>
      </c>
      <c r="C12" s="12"/>
      <c r="D12" s="2"/>
      <c r="E12" s="2"/>
      <c r="F12" s="2"/>
      <c r="G12" s="3"/>
      <c r="I12" s="15"/>
    </row>
    <row r="13" spans="1:12">
      <c r="B13" s="15" t="s">
        <v>6</v>
      </c>
      <c r="C13" s="26">
        <v>24</v>
      </c>
      <c r="D13" s="27">
        <v>1</v>
      </c>
      <c r="E13" s="2"/>
      <c r="F13" s="27">
        <f>12+2</f>
        <v>14</v>
      </c>
      <c r="G13" s="28">
        <v>11</v>
      </c>
      <c r="I13" s="24"/>
    </row>
    <row r="14" spans="1:12">
      <c r="B14" s="15" t="s">
        <v>7</v>
      </c>
      <c r="C14" s="64">
        <v>39522615.039999999</v>
      </c>
      <c r="D14" s="65">
        <v>49000</v>
      </c>
      <c r="E14" s="2"/>
      <c r="F14" s="65">
        <f>10651884.41+352046.07</f>
        <v>11003930.48</v>
      </c>
      <c r="G14" s="66">
        <f>28518684.56</f>
        <v>28518684.559999999</v>
      </c>
      <c r="I14" s="24"/>
    </row>
    <row r="15" spans="1:12">
      <c r="B15" s="14" t="s">
        <v>9</v>
      </c>
      <c r="C15" s="12"/>
      <c r="D15" s="2"/>
      <c r="E15" s="2"/>
      <c r="F15" s="2"/>
      <c r="G15" s="3"/>
      <c r="I15" s="15"/>
    </row>
    <row r="16" spans="1:12">
      <c r="B16" s="15" t="s">
        <v>6</v>
      </c>
      <c r="C16" s="26">
        <v>6</v>
      </c>
      <c r="D16" s="27"/>
      <c r="E16" s="2">
        <v>0</v>
      </c>
      <c r="F16" s="27">
        <v>1</v>
      </c>
      <c r="G16" s="28">
        <v>5</v>
      </c>
      <c r="I16" s="24"/>
    </row>
    <row r="17" spans="2:9">
      <c r="B17" s="15" t="s">
        <v>7</v>
      </c>
      <c r="C17" s="64">
        <f>100000+791300+24570+28570+17700+910094</f>
        <v>1872234</v>
      </c>
      <c r="D17" s="27">
        <f>-D16-G165</f>
        <v>0</v>
      </c>
      <c r="E17" s="2"/>
      <c r="F17" s="65">
        <v>910094</v>
      </c>
      <c r="G17" s="64">
        <f>100000+24570+28570+791300+17700</f>
        <v>962140</v>
      </c>
      <c r="I17" s="24"/>
    </row>
    <row r="18" spans="2:9">
      <c r="B18" s="14" t="s">
        <v>10</v>
      </c>
      <c r="C18" s="12"/>
      <c r="D18" s="2"/>
      <c r="E18" s="2"/>
      <c r="F18" s="2"/>
      <c r="G18" s="3"/>
      <c r="I18" s="15"/>
    </row>
    <row r="19" spans="2:9">
      <c r="B19" s="15" t="s">
        <v>6</v>
      </c>
      <c r="C19" s="26">
        <v>0</v>
      </c>
      <c r="D19" s="27">
        <v>0</v>
      </c>
      <c r="E19" s="2"/>
      <c r="F19" s="27">
        <v>0</v>
      </c>
      <c r="G19" s="28">
        <v>0</v>
      </c>
      <c r="I19" s="24"/>
    </row>
    <row r="20" spans="2:9">
      <c r="B20" s="15" t="s">
        <v>7</v>
      </c>
      <c r="C20" s="64">
        <v>0</v>
      </c>
      <c r="D20" s="27">
        <v>0</v>
      </c>
      <c r="E20" s="2"/>
      <c r="F20" s="65">
        <v>0</v>
      </c>
      <c r="G20" s="28">
        <v>0</v>
      </c>
      <c r="I20" s="24"/>
    </row>
    <row r="21" spans="2:9">
      <c r="B21" s="14" t="s">
        <v>11</v>
      </c>
      <c r="C21" s="12"/>
      <c r="D21" s="2"/>
      <c r="E21" s="2"/>
      <c r="F21" s="2"/>
      <c r="G21" s="3"/>
      <c r="I21" s="15"/>
    </row>
    <row r="22" spans="2:9">
      <c r="B22" s="15" t="s">
        <v>6</v>
      </c>
      <c r="C22" s="11">
        <f>+C10+C13+C16</f>
        <v>158</v>
      </c>
      <c r="D22" s="1">
        <f>D10+D13+D16+D19</f>
        <v>1</v>
      </c>
      <c r="E22" s="2"/>
      <c r="F22" s="11">
        <f>+F10+F13+F16</f>
        <v>105</v>
      </c>
      <c r="G22" s="4">
        <f>+G10+G13+G16+G19</f>
        <v>53</v>
      </c>
      <c r="I22" s="24"/>
    </row>
    <row r="23" spans="2:9" ht="16.2" thickBot="1">
      <c r="B23" s="16" t="s">
        <v>7</v>
      </c>
      <c r="C23" s="67">
        <f>+C11+C14+C17</f>
        <v>101021939.05</v>
      </c>
      <c r="D23" s="68">
        <f>+D14</f>
        <v>49000</v>
      </c>
      <c r="E23" s="69"/>
      <c r="F23" s="68">
        <f>+F11+F14+F17</f>
        <v>52653944.670000002</v>
      </c>
      <c r="G23" s="68">
        <f>+G11+G14+G17</f>
        <v>48367994.379999995</v>
      </c>
      <c r="I23" s="25"/>
    </row>
    <row r="24" spans="2:9" ht="16.2" thickTop="1">
      <c r="B24" s="83" t="s">
        <v>32</v>
      </c>
      <c r="C24" s="84"/>
      <c r="D24" s="84"/>
      <c r="E24" s="85"/>
      <c r="F24" s="84"/>
      <c r="G24" s="84"/>
      <c r="I24" s="86"/>
    </row>
    <row r="25" spans="2:9">
      <c r="B25" s="83" t="s">
        <v>33</v>
      </c>
    </row>
    <row r="26" spans="2:9" ht="16.2" thickBot="1"/>
    <row r="27" spans="2:9" ht="38.4" customHeight="1" thickTop="1">
      <c r="B27" s="30" t="s">
        <v>12</v>
      </c>
      <c r="C27" s="13"/>
      <c r="D27" s="87"/>
      <c r="G27" s="87">
        <f>+G24-G25</f>
        <v>0</v>
      </c>
      <c r="I27" s="13"/>
    </row>
    <row r="28" spans="2:9" ht="15.45" customHeight="1">
      <c r="B28" s="19" t="s">
        <v>6</v>
      </c>
      <c r="C28" s="29">
        <v>88</v>
      </c>
      <c r="I28" s="21"/>
    </row>
    <row r="29" spans="2:9" ht="46.8">
      <c r="B29" s="31" t="s">
        <v>13</v>
      </c>
      <c r="C29" s="15"/>
      <c r="I29" s="15"/>
    </row>
    <row r="30" spans="2:9">
      <c r="B30" s="19" t="s">
        <v>6</v>
      </c>
      <c r="C30" s="29">
        <v>4</v>
      </c>
      <c r="I30" s="21"/>
    </row>
    <row r="31" spans="2:9" ht="31.2">
      <c r="B31" s="31" t="s">
        <v>14</v>
      </c>
      <c r="C31" s="15"/>
      <c r="I31" s="15"/>
    </row>
    <row r="32" spans="2:9" ht="16.2" thickBot="1">
      <c r="B32" s="20" t="s">
        <v>15</v>
      </c>
      <c r="C32" s="82" t="s">
        <v>31</v>
      </c>
      <c r="I32" s="22"/>
    </row>
    <row r="33" spans="2:9" ht="16.8" thickTop="1" thickBot="1"/>
    <row r="34" spans="2:9" ht="31.95" customHeight="1" thickBot="1">
      <c r="B34" s="61" t="s">
        <v>16</v>
      </c>
      <c r="C34" s="62"/>
      <c r="D34" s="62"/>
      <c r="E34" s="62"/>
      <c r="F34" s="62"/>
      <c r="G34" s="63"/>
      <c r="I34" s="58" t="s">
        <v>17</v>
      </c>
    </row>
    <row r="35" spans="2:9" ht="31.2" customHeight="1">
      <c r="B35" s="32">
        <v>1</v>
      </c>
      <c r="C35" s="35" t="s">
        <v>26</v>
      </c>
      <c r="I35" s="59"/>
    </row>
    <row r="36" spans="2:9" ht="33.6" customHeight="1">
      <c r="B36" s="33">
        <v>2</v>
      </c>
      <c r="C36" s="73" t="s">
        <v>27</v>
      </c>
      <c r="D36" s="74"/>
      <c r="E36" s="74"/>
      <c r="F36" s="74"/>
      <c r="G36" s="75"/>
      <c r="I36" s="59"/>
    </row>
    <row r="37" spans="2:9">
      <c r="B37" s="33">
        <v>3</v>
      </c>
      <c r="C37" s="76" t="s">
        <v>28</v>
      </c>
      <c r="D37" s="77"/>
      <c r="E37" s="77"/>
      <c r="F37" s="77"/>
      <c r="G37" s="78"/>
      <c r="I37" s="59"/>
    </row>
    <row r="38" spans="2:9" ht="34.799999999999997" customHeight="1" thickBot="1">
      <c r="B38" s="33">
        <v>4</v>
      </c>
      <c r="C38" s="79" t="s">
        <v>29</v>
      </c>
      <c r="D38" s="80"/>
      <c r="E38" s="80"/>
      <c r="F38" s="80"/>
      <c r="G38" s="81"/>
      <c r="I38" s="59"/>
    </row>
    <row r="39" spans="2:9" ht="16.2" thickBot="1">
      <c r="B39" s="34">
        <v>5</v>
      </c>
      <c r="C39" s="70" t="s">
        <v>30</v>
      </c>
      <c r="D39" s="71"/>
      <c r="E39" s="71"/>
      <c r="F39" s="71"/>
      <c r="G39" s="72"/>
      <c r="I39" s="60"/>
    </row>
    <row r="57" spans="3:7">
      <c r="C57" s="35" t="s">
        <v>22</v>
      </c>
    </row>
    <row r="58" spans="3:7">
      <c r="C58" s="73" t="s">
        <v>23</v>
      </c>
      <c r="D58" s="74"/>
      <c r="E58" s="74"/>
      <c r="F58" s="74"/>
      <c r="G58" s="75"/>
    </row>
    <row r="59" spans="3:7">
      <c r="C59" t="s">
        <v>24</v>
      </c>
      <c r="D59" s="36"/>
      <c r="E59" s="36"/>
      <c r="F59" s="36"/>
      <c r="G59" s="37"/>
    </row>
    <row r="60" spans="3:7" ht="16.2" thickBot="1">
      <c r="C60" s="35" t="s">
        <v>25</v>
      </c>
      <c r="D60" s="36"/>
      <c r="E60" s="36"/>
      <c r="F60" s="36"/>
      <c r="G60" s="37"/>
    </row>
    <row r="61" spans="3:7">
      <c r="C61" s="70" t="s">
        <v>21</v>
      </c>
      <c r="D61" s="71"/>
      <c r="E61" s="71"/>
      <c r="F61" s="71"/>
      <c r="G61" s="72"/>
    </row>
  </sheetData>
  <mergeCells count="9">
    <mergeCell ref="B2:I2"/>
    <mergeCell ref="I34:I39"/>
    <mergeCell ref="B34:G34"/>
    <mergeCell ref="C61:G61"/>
    <mergeCell ref="C58:G58"/>
    <mergeCell ref="C36:G36"/>
    <mergeCell ref="C39:G39"/>
    <mergeCell ref="C37:G37"/>
    <mergeCell ref="C38:G3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Artemio Osorio</cp:lastModifiedBy>
  <dcterms:created xsi:type="dcterms:W3CDTF">2019-04-29T20:09:34Z</dcterms:created>
  <dcterms:modified xsi:type="dcterms:W3CDTF">2019-07-16T21:15:33Z</dcterms:modified>
</cp:coreProperties>
</file>